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135" windowHeight="12645"/>
  </bookViews>
  <sheets>
    <sheet name="按责任单位分" sheetId="2" r:id="rId1"/>
  </sheets>
  <definedNames>
    <definedName name="_xlnm._FilterDatabase" localSheetId="0" hidden="1">按责任单位分!$A$4:$O$252</definedName>
    <definedName name="_xlnm.Print_Area" localSheetId="0">按责任单位分!$A$1:$O$251</definedName>
    <definedName name="_xlnm.Print_Titles" localSheetId="0">按责任单位分!$4:$4</definedName>
  </definedNames>
  <calcPr calcId="144525"/>
</workbook>
</file>

<file path=xl/sharedStrings.xml><?xml version="1.0" encoding="utf-8"?>
<sst xmlns="http://schemas.openxmlformats.org/spreadsheetml/2006/main" count="2240" uniqueCount="1372">
  <si>
    <t>附件4</t>
  </si>
  <si>
    <t>2022年第一批自治区层面统筹推进重大项目（竣工投产）进度目标责任表</t>
  </si>
  <si>
    <t>金额单位：万元</t>
  </si>
  <si>
    <t>序号</t>
  </si>
  <si>
    <t>项目名称</t>
  </si>
  <si>
    <t>项目代码</t>
  </si>
  <si>
    <t>项目分类</t>
  </si>
  <si>
    <t>主要建设内容及规模</t>
  </si>
  <si>
    <t>建设起止年限</t>
  </si>
  <si>
    <t>总投资</t>
  </si>
  <si>
    <t>2022年计划投资</t>
  </si>
  <si>
    <t>竣工月份</t>
  </si>
  <si>
    <t>截至2021年底工程进展情况</t>
  </si>
  <si>
    <t>2022年工程形象进度目标</t>
  </si>
  <si>
    <t>项目业主</t>
  </si>
  <si>
    <t>责任单位</t>
  </si>
  <si>
    <t>备注</t>
  </si>
  <si>
    <t>合计</t>
  </si>
  <si>
    <t>自治区教育厅</t>
  </si>
  <si>
    <t>桂林医学院临桂新校区建设</t>
  </si>
  <si>
    <t>2019-450312-82-01-033605</t>
  </si>
  <si>
    <t>高等教育</t>
  </si>
  <si>
    <t>总建筑面积37万平方米，建设教学办公用房、教室等。</t>
  </si>
  <si>
    <t>2009-2022年</t>
  </si>
  <si>
    <t>后勤楼及1-2#学生宿舍竣工交付使用艺术中心主体施工完成；体育中心完成结构主体。</t>
  </si>
  <si>
    <t>竣工验收。</t>
  </si>
  <si>
    <t>桂林医学院</t>
  </si>
  <si>
    <t>广西电力职业技术学院新校区建设项目(一期)</t>
  </si>
  <si>
    <t>2017-450109-82-01-018138</t>
  </si>
  <si>
    <t>职业教育</t>
  </si>
  <si>
    <t>总建筑面积19.7万平方米，建设教学综合楼、学生宿舍楼、第一食堂等教学设施。</t>
  </si>
  <si>
    <t>2018-2022年</t>
  </si>
  <si>
    <t>2</t>
  </si>
  <si>
    <t>11栋建筑主体、内部装修及校园各附属设施已完成。</t>
  </si>
  <si>
    <t>广西电力职业技术学院</t>
  </si>
  <si>
    <t>桂林理工大学教学楼、综合实训楼项目</t>
  </si>
  <si>
    <t>2017-450311-82-01-007617</t>
  </si>
  <si>
    <t>总建筑面积2.8万平方米，建设教学楼、实训楼等5栋建筑。</t>
  </si>
  <si>
    <t>2020-2022年</t>
  </si>
  <si>
    <t>主体已竣工。</t>
  </si>
  <si>
    <t>桂林理工大学</t>
  </si>
  <si>
    <t>广西医科大学东盟国际口腔医学院</t>
  </si>
  <si>
    <t>广西医科大学附属口腔医院广西医科大学东盟国际口腔医学院</t>
  </si>
  <si>
    <t>2017-450114-82-01-018581</t>
  </si>
  <si>
    <t>总建筑面积10.6万平方米，建设综合楼、门急诊楼等。</t>
  </si>
  <si>
    <t>北地块主体工程、暖通工程、供配电工程基本完工，南地块主体工程、实验室二次装修工程开工建设。</t>
  </si>
  <si>
    <t>广西医科大学附属口腔医院</t>
  </si>
  <si>
    <t>自治区交通运输厅</t>
  </si>
  <si>
    <t>南宁至崇左城际铁路</t>
  </si>
  <si>
    <t>广西南崇铁路有限责任公司南宁至崇左城际铁路</t>
  </si>
  <si>
    <t>2017-450000-53-01-017406</t>
  </si>
  <si>
    <t>铁路</t>
  </si>
  <si>
    <t>全长119千米，高速铁路，设计速度250千米/小时。</t>
  </si>
  <si>
    <t>开累完成投资127亿元，占总投资的88%。</t>
  </si>
  <si>
    <t>完工。</t>
  </si>
  <si>
    <t>广西南崇铁路有限责任公司</t>
  </si>
  <si>
    <t>南宁国际空港综合交通枢纽工程</t>
  </si>
  <si>
    <t>广西南宁机场综合交通枢纽建设有限公司南宁国际空港综合交通枢纽工程</t>
  </si>
  <si>
    <t>2017-450105-53-01-017949</t>
  </si>
  <si>
    <t>建设南宁至崇左铁路引入机场隧道、综合交通枢纽等工程。</t>
  </si>
  <si>
    <t>开累完成投资40亿元，占总投资的60%。</t>
  </si>
  <si>
    <t>广西南宁机场综合交通枢纽建设有限公司</t>
  </si>
  <si>
    <t>国道G355蒙山至金秀公路</t>
  </si>
  <si>
    <t>广西北部湾投资集团有限公司国道G355蒙山至金秀公路</t>
  </si>
  <si>
    <t>2017-450000-48-01-012651</t>
  </si>
  <si>
    <t>其他交通设施</t>
  </si>
  <si>
    <t>二级公路，全长58千米，路基红线宽分段采用10/8.5米。</t>
  </si>
  <si>
    <t>路基工程完成91%，路面工程完成75%，涵洞工程完成96%，桥梁工程完成94%，隧道工程完成85%。</t>
  </si>
  <si>
    <t>广西北部湾投资集团有限公司</t>
  </si>
  <si>
    <t>武鸣府城至隆安公路（府城经锣圩至丁当段）</t>
  </si>
  <si>
    <t>广西北部湾投资集团有限公司武鸣府城至隆安公路（府城经锣圩至丁当段）</t>
  </si>
  <si>
    <t>2017-450100-48-01-018211</t>
  </si>
  <si>
    <t>二级公路，路线全长51千米，路基红线宽12/10米。</t>
  </si>
  <si>
    <t>2019-2022年</t>
  </si>
  <si>
    <t>完成路基工程100%，路面工程97%，桥梁工程100%，涵洞工程100%。</t>
  </si>
  <si>
    <t>S501全州石塘经焦江至高尚公路（全州段）</t>
  </si>
  <si>
    <t>广西北部湾投资集团有限公司S501全州石塘经焦江至高尚公路（全州段）</t>
  </si>
  <si>
    <t>2017-450300-48-01-023256</t>
  </si>
  <si>
    <t>二级公路，路线总长37.96千米，路基红线宽12/10米。</t>
  </si>
  <si>
    <t>路基工程完成96%，路面工程完成56%，桥梁工程完成70%，涵洞工程99%。</t>
  </si>
  <si>
    <t>省道S213宁明北江至板烂公路（二期工程）</t>
  </si>
  <si>
    <t>广西北部湾投资集团有限公司省道S213宁明北江至板烂公路（二期工程）</t>
  </si>
  <si>
    <t>2017-450000-54-01-000387</t>
  </si>
  <si>
    <t>二级公路，路线长72千米，路基红线宽12/10/8.5米。</t>
  </si>
  <si>
    <t>路基完成96%，路面完成73%，桥梁工程完成79%，涵洞工程完成91%。</t>
  </si>
  <si>
    <t>S303环江下南至车河公路</t>
  </si>
  <si>
    <t>广西北部湾投资集团有限公司S303环江下南至车河公路</t>
  </si>
  <si>
    <t>2018-451200-48-01-001779</t>
  </si>
  <si>
    <t>二级公路，路线长50千米，路基红线宽8.5米。</t>
  </si>
  <si>
    <t>路基完成100%，路面完成84%，桥梁工程完成100%，涵洞工程完成100%。</t>
  </si>
  <si>
    <t>S211 S305都安下坳经龙头至拉烈公路</t>
  </si>
  <si>
    <t>广西北部湾投资集团有限公司S211 S305都安下坳经龙头至拉烈公路</t>
  </si>
  <si>
    <t>2018-451200-48-01-005886</t>
  </si>
  <si>
    <t>二级公路，路线长101千米，路基红线宽8.5米。</t>
  </si>
  <si>
    <t>完成路基91%，路面56%，桥梁56%，涵洞90%。</t>
  </si>
  <si>
    <t>S313浦北石埇至钦州公路</t>
  </si>
  <si>
    <t>广西北部湾投资集团有限公司S313浦北石埇至钦州公路</t>
  </si>
  <si>
    <t>2018-450700-48-01-042195</t>
  </si>
  <si>
    <t>二级公路，路线全长111千米，路基红线宽10米。</t>
  </si>
  <si>
    <t>完成路基工程83%，路面工程45%，桥梁工程64%，涵洞工程86%。</t>
  </si>
  <si>
    <t>广西北部湾投资集团有限公司国道G357田林经八桂至定安公路</t>
  </si>
  <si>
    <t>2017-451029-48-01-026461</t>
  </si>
  <si>
    <t>二级公路，路线长80千米，路基红线宽8.5/10米。</t>
  </si>
  <si>
    <t>完成路基工程82%，路面工程27%，桥梁工程66%，涵洞工程82%，隧道工程90%。</t>
  </si>
  <si>
    <t>西津水利枢纽二线船闸工程</t>
  </si>
  <si>
    <t>广西西江集团西津二线船闸有限公司西津水利枢纽二线船闸工程</t>
  </si>
  <si>
    <t>2016-450127-48-01-006223</t>
  </si>
  <si>
    <t>内河水运</t>
  </si>
  <si>
    <t>新建3000吨级船闸1座,设计年通过能力近期2060万吨，远期2760万吨。</t>
  </si>
  <si>
    <t>土石方开挖完成总工程量100%；混凝土浇筑完成总工程量的94.49%。</t>
  </si>
  <si>
    <t>建成通车。</t>
  </si>
  <si>
    <t>广西西江集团西津二线船闸有限公司</t>
  </si>
  <si>
    <t>柳江红花水利枢纽二线船闸工程</t>
  </si>
  <si>
    <t>广西西江集团红花二线船闸有限公司柳江红花水利枢纽二线船闸工程</t>
  </si>
  <si>
    <t>2016-450221-48-01-006401</t>
  </si>
  <si>
    <t>新建1座2000吨级船闸，设计单向年通过能力2860万吨。</t>
  </si>
  <si>
    <t>土方开挖完成总工程量95.28％，混凝土浇筑占总量的92.81%，人字门已全部完成焊接。</t>
  </si>
  <si>
    <t>广西西江集团红花二线船闸有限公司</t>
  </si>
  <si>
    <t>巴马-凭祥公路巴马至田东段</t>
  </si>
  <si>
    <t>广西交通投资集团有限公司巴马-凭祥公路巴马至田东段</t>
  </si>
  <si>
    <t>2020-450000-48-01-000647</t>
  </si>
  <si>
    <t>高速公路</t>
  </si>
  <si>
    <t>路线全长约67千米，互通连接线约19.5千米。</t>
  </si>
  <si>
    <t>路基土石方完成96%,防护排水完成80%; 桥梁桩基完成99.1%，桥墩完成90%; 涵洞/通道完成81.9%,隧道工程开挖初支完成65%，房建主体完成100%，路面工程完成10%。</t>
  </si>
  <si>
    <t>广西交通投资集团有限公司</t>
  </si>
  <si>
    <t>天峨-北海公路平果至南宁段</t>
  </si>
  <si>
    <t>广西交通投资集团有限公司天峨-北海公路平果至南宁段</t>
  </si>
  <si>
    <t>2019-450000-48-01-032799</t>
  </si>
  <si>
    <t>路线全长约85千米，路基红线宽34米，双向六车道。</t>
  </si>
  <si>
    <t>路基工程完成97%，隧道工程完成85%，桥梁工程完成65%，路面工程完成5%。</t>
  </si>
  <si>
    <t>兰州至海口高速公路广西钦州至北海段改扩建工程</t>
  </si>
  <si>
    <t>广西北部湾投资集团有限公司兰州至海口高速公路广西钦州至北海段改扩建工程</t>
  </si>
  <si>
    <t>2018-450000-48-01-017940</t>
  </si>
  <si>
    <t>总里程140千米，主线路基红线宽42米，支线路基红线宽33.5米。</t>
  </si>
  <si>
    <t>完成路基工程92.9%；路面工程95.2%；桥梁工程80.7%；房建工程85.2%；完成机电工程43.8%。</t>
  </si>
  <si>
    <t>信都至梧州高速公路（一期工程）</t>
  </si>
  <si>
    <t>广西新发展交通集团有限公司信都至梧州高速公路（一期工程）</t>
  </si>
  <si>
    <t>2018-451102-54-01-012728</t>
  </si>
  <si>
    <t>主线长22千米，路基红线宽26.5米，双向四车道。</t>
  </si>
  <si>
    <t>完成路基工程98%；路面工程50%；桥涵工程96%；隧道工程95%；管理养护及服务房屋85%；机电工程33%。</t>
  </si>
  <si>
    <t>广西新发展交通集团有限公司</t>
  </si>
  <si>
    <t>贺州至巴马高速公路（蒙山至象州段）二期工程</t>
  </si>
  <si>
    <t>广西新发展交通集团有限公司贺州至巴马高速公路（蒙山至象州段）二期工程</t>
  </si>
  <si>
    <t>2019-450000-48-01-011282</t>
  </si>
  <si>
    <t>主线长约56千米，路基红线宽26米，双向四车道。</t>
  </si>
  <si>
    <t>完成路基工程84%；路面工程57%；桥梁工程73%；隧道工程94%；管理养护及服务房屋55%，机电工程48%。</t>
  </si>
  <si>
    <t>信都至梧州高速公路（二期工程）</t>
  </si>
  <si>
    <t>广西新发展交通集团有限公司信都至梧州高速公路（二期工程）</t>
  </si>
  <si>
    <t>2019-450400-48-01-007741</t>
  </si>
  <si>
    <t>主线长53千米，路基红线宽26.5米，分离式路基红线宽13.25米，双向四车道。</t>
  </si>
  <si>
    <t>完成路基工程95%；路面工程30%；桥涵工程76%；隧道工程94%；管理养护及服务房屋85%。</t>
  </si>
  <si>
    <t>钦州港东航道扩建一期工程（扩建10万吨级双向航道）</t>
  </si>
  <si>
    <t>广西北部湾国际港务集团有限公司钦州港东航道扩建一期工程（扩建10万吨级双向航道）</t>
  </si>
  <si>
    <t>2016-450700-55-01-011372</t>
  </si>
  <si>
    <t>沿海水运</t>
  </si>
  <si>
    <t>建设10万吨级航道，总长10.6千米，扩建10万吨级双向航道。</t>
  </si>
  <si>
    <t>完成疏浚量100%，清岩100%，北纳泥区吹填施工累计完成103.06万立方米。</t>
  </si>
  <si>
    <t>广西北部湾国际港务集团有限公司</t>
  </si>
  <si>
    <t>钦州港东航道扩建二期工程（扩建10万吨级双向航道）</t>
  </si>
  <si>
    <t>广西北部湾国际港务集团有限公司钦州港东航道扩建二期工程（扩建10万吨级双向航道）</t>
  </si>
  <si>
    <t>2018-450700-55-01-027106</t>
  </si>
  <si>
    <t>建设10万吨级航道，总长15.1千米。</t>
  </si>
  <si>
    <t>完成疏浚量100.20%，清岩100%，南纳泥区吹填完成1459.69万立方米。</t>
  </si>
  <si>
    <t>荔浦至玉林高速公路</t>
  </si>
  <si>
    <t>广西交通投资集团有限公司荔浦至玉林高速公路</t>
  </si>
  <si>
    <t>2016-000052-48-01-000275</t>
  </si>
  <si>
    <t>主线全长261.74千米，路基红线宽26米，双向四车道。</t>
  </si>
  <si>
    <t>工程已完工。</t>
  </si>
  <si>
    <t>贺州至巴马高速公路（蒙山至象州段）一期工程</t>
  </si>
  <si>
    <t>广西新发展交通集团有限公司贺州至巴马高速公路（蒙山至象州段）一期工程</t>
  </si>
  <si>
    <t>2017-450000-54-01-013316</t>
  </si>
  <si>
    <t>主线全长约33.6千米，路基红线宽26米，双向四车道。</t>
  </si>
  <si>
    <t>贺州至巴马高速公路（都安至巴马段）</t>
  </si>
  <si>
    <t>广西新发展交通集团有限公司贺州至巴马高速公路（都安至巴马段）</t>
  </si>
  <si>
    <t>2017-451200-54-01-015952</t>
  </si>
  <si>
    <t>主线全长约119千米，路基红线宽26米，双向四车道。</t>
  </si>
  <si>
    <t>2017-2022年</t>
  </si>
  <si>
    <t>南宁南过境线（吴圩机场至隆安段）高速公路</t>
  </si>
  <si>
    <t>广西北部湾投资集团有限公司南宁南过境线（吴圩机场至隆安段）高速公路</t>
  </si>
  <si>
    <t>2018-450000-48-01-011483</t>
  </si>
  <si>
    <t>主线全长约45千米，路基红线宽28米，双向四车道。</t>
  </si>
  <si>
    <t>广西交通职业技术学院昆仑校区二期建设项目（第一批）</t>
  </si>
  <si>
    <t>2020-450000-83-01-063466</t>
  </si>
  <si>
    <t>建设教室、实验实习实训用房及场所、图书馆等设施。</t>
  </si>
  <si>
    <t>主体工程、安装工程及装饰装修工程已完成，室外景观绿化已完成95%，电梯安装工程完成。</t>
  </si>
  <si>
    <t>广西交通职业技术学院</t>
  </si>
  <si>
    <t>贺州至巴马高速公路（象州至来宾段）</t>
  </si>
  <si>
    <t>广西新发展交通集团有限公司贺州至巴马高速公路（象州至来宾段）</t>
  </si>
  <si>
    <t>2019-450000-48-01-006896</t>
  </si>
  <si>
    <t>主线长46千米，路基红线宽26.5米，双向四车道。</t>
  </si>
  <si>
    <t>完成路基工程99%，路面工程29%，桥梁工程86%，隧道工程85%，涵洞、通道工程100%，绿化及环保工程20%，管理养护及服务房屋60%，机电工程10%。</t>
  </si>
  <si>
    <t>自治区卫生健康委</t>
  </si>
  <si>
    <t>广西市场监督管理职业技术学院项目</t>
  </si>
  <si>
    <t>广西壮族自治区人民医院凤岭医院（一期）</t>
  </si>
  <si>
    <t>2017-450103-83-01-023131</t>
  </si>
  <si>
    <t>卫生事业</t>
  </si>
  <si>
    <t>总建筑面积约11.03万平方米，建设门诊楼、住院楼各一栋，床位500张。</t>
  </si>
  <si>
    <t>完成土建工程，门诊楼、住院楼调试和验收。</t>
  </si>
  <si>
    <t>广西壮族自治区人民医院</t>
  </si>
  <si>
    <t>自治区市场监管局</t>
  </si>
  <si>
    <t>自治区市场监管局广西市场监督管理职业技术学院项目</t>
  </si>
  <si>
    <t>2019-450113-82-01-015424</t>
  </si>
  <si>
    <t>总建筑面积约6.85万平方米，建设教室、实训楼、学生宿舍、办公楼、食堂、操场等。</t>
  </si>
  <si>
    <t>行政综合楼、实训楼、教师公寓、3栋学生宿舍、食堂等7栋建筑已完成装修，综合教学楼已封顶，装修进度接近90%。</t>
  </si>
  <si>
    <t>竣工验收并投入使用。</t>
  </si>
  <si>
    <t>自治区能源局</t>
  </si>
  <si>
    <t>中马钦州产业园区孔雀湾大道中段（金鼓江东支流北岸-马莱大道）工程</t>
  </si>
  <si>
    <t>广西电网公司2021年220千伏竣工投产项目</t>
  </si>
  <si>
    <t>2101-450000-04-01-494250</t>
  </si>
  <si>
    <t>能源</t>
  </si>
  <si>
    <t>建设220千伏茶花、金秀等44项工程，新建线路1499千米，新增变电容量366万千伏安。</t>
  </si>
  <si>
    <t>主体竣工。</t>
  </si>
  <si>
    <t>竣工投产。</t>
  </si>
  <si>
    <t>广西电网有限责任公司</t>
  </si>
  <si>
    <t>超薄玻璃基板深加工项目</t>
  </si>
  <si>
    <t>广西电网公司2021年500千伏竣工投产项目</t>
  </si>
  <si>
    <t>2101-450000-04-01-183043</t>
  </si>
  <si>
    <t>建设500千伏海港站扩建第三台主变工程，新增变电容量100万千伏安。</t>
  </si>
  <si>
    <t>中马钦州产业园区科技园项目（二期）</t>
  </si>
  <si>
    <t>广西电网公司2021年110千伏及以下竣工投产项目</t>
  </si>
  <si>
    <t>2101-450000-04-01-731931</t>
  </si>
  <si>
    <t>建设110千伏界垌、荔香送变电等83项工程，新建线路789千米，新增变电容量347万千伏安。</t>
  </si>
  <si>
    <t>自治区粮食和储备局</t>
  </si>
  <si>
    <t>广西工商职业技术学院武鸣新校区(一期)</t>
  </si>
  <si>
    <t>2018-450122-82-01-022080</t>
  </si>
  <si>
    <t>总建筑面积约20万平方米，建设商学楼、实训基地等。</t>
  </si>
  <si>
    <t>主要建筑单体已基本完工，在建的1栋会堂和活动中心、1栋实训基地、3栋学生宿舍工及其他配套工程等也基本完成主体施工。</t>
  </si>
  <si>
    <t>广西工商职业技术学院</t>
  </si>
  <si>
    <t>中马钦州产业园区管委会</t>
  </si>
  <si>
    <t>广西中马钦州产业园区开发有限公司中马钦州产业园区孔雀湾大道中段（金鼓江东支流北岸-马莱大道）工程</t>
  </si>
  <si>
    <t>2018-450702-78-01-001491</t>
  </si>
  <si>
    <t>道路及桥梁</t>
  </si>
  <si>
    <t>市政道路，全长2619米，红线宽32-50米。</t>
  </si>
  <si>
    <t>正在开展水稳层施工。</t>
  </si>
  <si>
    <t>广西中马钦州产业园区开发有限公司</t>
  </si>
  <si>
    <t>广西泰嘉光电科技有限公司超薄玻璃基板深加工项目</t>
  </si>
  <si>
    <t>2019-450704-39-03-000345</t>
  </si>
  <si>
    <t>电子信息工业</t>
  </si>
  <si>
    <t>年产超薄玻璃基板180万片，建设7.5代膜晶体管液晶显示生产线、35万平方米厂房及相关配套设施。</t>
  </si>
  <si>
    <t>主厂房已封顶。</t>
  </si>
  <si>
    <t>广西泰嘉光电科技有限公司</t>
  </si>
  <si>
    <t>广西中马钦州产业园区金谷投资有限公司中马钦州产业园区科技园项目（二期）</t>
  </si>
  <si>
    <t>2017-450702-47-01-033688</t>
  </si>
  <si>
    <t>其他市政基础设施</t>
  </si>
  <si>
    <t>总建筑面积23万平方米，建设标准试验研发楼，配套服务楼、人力资源服务楼等。</t>
  </si>
  <si>
    <t>2016-2022年</t>
  </si>
  <si>
    <t>正在开展室内装修工作。</t>
  </si>
  <si>
    <t>装修完成，开展竣工验收。</t>
  </si>
  <si>
    <t>广西中马钦州产业园区金谷投资有限公司</t>
  </si>
  <si>
    <t>广西川桂国际产能合作产业园项目</t>
  </si>
  <si>
    <t>广西川桂国际产能投资发展有限公司广西川桂国际产能合作产业园项目</t>
  </si>
  <si>
    <t>2019-450704-70-03-018451</t>
  </si>
  <si>
    <t>总建筑面积54.3万平方米，建设川桂东盟中心、供应链中心等特色产业街。</t>
  </si>
  <si>
    <t>正在开展各专项验收工作。</t>
  </si>
  <si>
    <t>交付使用。</t>
  </si>
  <si>
    <t>广西川桂国际产能投资发展有限公司</t>
  </si>
  <si>
    <t>自治区妇女联合会</t>
  </si>
  <si>
    <t>广西妇女儿童活动中心项目</t>
  </si>
  <si>
    <t>广西壮族自治区妇女联合会广西妇女儿童活动中心项目</t>
  </si>
  <si>
    <t>2017-450000-82-01-500868</t>
  </si>
  <si>
    <t>其他社会民生</t>
  </si>
  <si>
    <t>总建筑面积2.7万平方米，建设中心大楼。</t>
  </si>
  <si>
    <t>完成项目各项工程建设，完成项目竣工预验收、人防验收、消防验收工作，开展项目规划验收。</t>
  </si>
  <si>
    <t>广西壮族自治区妇女联合会</t>
  </si>
  <si>
    <t>自治区广电局</t>
  </si>
  <si>
    <t>广西广播电视台技术业务综合楼项目</t>
  </si>
  <si>
    <t>广西广播电视信息网络股份有限公司“壮美广西·智慧广电”数字广西“广电云”村村通、户户用工程三年攻坚会战</t>
  </si>
  <si>
    <t>2019-450000-63-03-000484</t>
  </si>
  <si>
    <t>新一代信息技术</t>
  </si>
  <si>
    <t>新建光缆支干线约14.3万千米，建设约1000个乡镇广播电视综合服务站。</t>
  </si>
  <si>
    <t>项目主体工程完工。</t>
  </si>
  <si>
    <t>广西广播电视信息网络股份有限公司</t>
  </si>
  <si>
    <t>广西广播电视台</t>
  </si>
  <si>
    <t>2018-450103-47-01-010062</t>
  </si>
  <si>
    <t>文化事业</t>
  </si>
  <si>
    <t>总建筑面积4.98平方米，建设综合楼一栋。</t>
  </si>
  <si>
    <t>4</t>
  </si>
  <si>
    <t>广西林业集团</t>
  </si>
  <si>
    <t>广西崇左欧卡罗家居股份有限公司年产5万套整体橱柜项目</t>
  </si>
  <si>
    <t>2018-451403-21-03-003489</t>
  </si>
  <si>
    <t>造纸与木材加工业</t>
  </si>
  <si>
    <t>建设年产5万套整体橱柜厂房办公楼、生产线。</t>
  </si>
  <si>
    <t>6</t>
  </si>
  <si>
    <t>办公楼、宿舍楼可基本具备竣工条件，2#厂房主体结构基本完成。</t>
  </si>
  <si>
    <t>广西崇左欧卡罗家居股份有限公司</t>
  </si>
  <si>
    <t>广西上思华林林产工业有限公司年产25万立方米超薄型高密度纤维板生产线技改升级项目</t>
  </si>
  <si>
    <t>2019-450621-20-03-026201</t>
  </si>
  <si>
    <t>总建筑面积9.85万平方米，新建一条年产25万立方米超薄型高密度纤维板连续平压生产线。</t>
  </si>
  <si>
    <t>污水处理站已完成90%，主线已完成安装调试，已试生产6500立方米素板，砂光锯切线设备正在进行试生产。</t>
  </si>
  <si>
    <t>广西上思华林林产工业有限公司</t>
  </si>
  <si>
    <t>广林五象物流园</t>
  </si>
  <si>
    <t>广西金华康投资有限公司广林五象物流园</t>
  </si>
  <si>
    <t>2017-450108-02-03-017663</t>
  </si>
  <si>
    <t>商贸流通</t>
  </si>
  <si>
    <t>总建筑面积27.66万平方米,建设物流仓储基地。</t>
  </si>
  <si>
    <t>2#仓库进行安装工程；1#仓库完成局部封顶，局部进行上一层、二层建设。</t>
  </si>
  <si>
    <t>广西金华康投资有限公司</t>
  </si>
  <si>
    <t>广西机场管理集团有限责任公司</t>
  </si>
  <si>
    <t>南宁吴圩国际机场国内公共货站二期</t>
  </si>
  <si>
    <t>广西机场管理集团有限责任公司南宁吴圩国际机场国内公共货站二期</t>
  </si>
  <si>
    <t>2019-450112-56-02-027868</t>
  </si>
  <si>
    <t>航空</t>
  </si>
  <si>
    <t>总建筑面积4.1万平方米，建设国内货站、口岸查验场所等配套设施。</t>
  </si>
  <si>
    <t>2021-2022年</t>
  </si>
  <si>
    <t>已完成项目主体工程。</t>
  </si>
  <si>
    <t>竣工。</t>
  </si>
  <si>
    <t>广西投资集团有限公司</t>
  </si>
  <si>
    <t>中国-东盟影视演艺中心项目一期工程</t>
  </si>
  <si>
    <t>广西广投康旅投资有限公司南宁市国际文化旅游休闲聚集区项目一期（南区）</t>
  </si>
  <si>
    <t>2019-450113-87-03-010868</t>
  </si>
  <si>
    <t>旅游业</t>
  </si>
  <si>
    <t>总建筑面积130万平方米，建设动漫互动、亲子乐教、文化旅游设施等。</t>
  </si>
  <si>
    <t>展示中心外立面及展示大厅整体装修大面完成，营销通道施工完成，景观工程硬景土建结构、种植土方回填完成。</t>
  </si>
  <si>
    <t>广西广投康旅投资有限公司</t>
  </si>
  <si>
    <t>广西文化产业集团有限公司</t>
  </si>
  <si>
    <t>广西文化产业集团有限公司中国-东盟影视演艺中心项目一期工程</t>
  </si>
  <si>
    <t>2017-450103-86-03-023233</t>
  </si>
  <si>
    <t>文化产业</t>
  </si>
  <si>
    <t>总建筑面积130万平方米，一期工程创意产业孵化、中国东盟文化交流及综合楼。</t>
  </si>
  <si>
    <t>完成主体工程建设。</t>
  </si>
  <si>
    <t>中国—东盟信息港股份有限公司</t>
  </si>
  <si>
    <t>中国—东盟工业互联网标识解析节点建设项目</t>
  </si>
  <si>
    <t>中国—东盟信息港股份有限公司中国—东盟工业互联网标识解析节点建设项目</t>
  </si>
  <si>
    <t>2019-450108-64-03-036262</t>
  </si>
  <si>
    <t>建设标识解析节点。</t>
  </si>
  <si>
    <t>完成中国—东盟工业互联网标识解析二级节点建设；完成标识编码分配和管理、信息系统建设和运营、标识应用开发等工作；完成标识累计注册量1亿以上，日均解析量超过20万次以上。</t>
  </si>
  <si>
    <t>完成标识节点主体功能，并具备支撑行业应用落地开发能力。</t>
  </si>
  <si>
    <t>基于eSIM的跨国/跨区域全球通信一体化管理平台</t>
  </si>
  <si>
    <t>中国—东盟信息港股份有限公司基于eSIM的跨国/跨区域全球通信一体化管理平台</t>
  </si>
  <si>
    <t>2019-450108-64-03-025305</t>
  </si>
  <si>
    <t>建设基于eSIM的全球通信一体化平台、5个数据中心，终端接入数量达500万，通信连接数达1000万。</t>
  </si>
  <si>
    <t>完善印尼、马来功能及服务。</t>
  </si>
  <si>
    <t>南宁市人民政府</t>
  </si>
  <si>
    <t>广西南宁市大参林药业有限公司南宁大参林中心项目</t>
  </si>
  <si>
    <t>2019-450111-14-03-009379</t>
  </si>
  <si>
    <t>医药制造工业</t>
  </si>
  <si>
    <t>总建筑面积约8.2万平方米，建设1栋配套服务楼、1栋丙类厂房、1个丙类仓库。</t>
  </si>
  <si>
    <t>开展主体施工。</t>
  </si>
  <si>
    <t>广西南宁市大参林药业有限公司</t>
  </si>
  <si>
    <t>南宁市双定循环经济产业园污泥处置厂工程</t>
  </si>
  <si>
    <t>南宁建宁康恒环保科技有限责任公司南宁市双定循环经济产业园污泥处置厂工程</t>
  </si>
  <si>
    <t>2019-450107-77-02-020718</t>
  </si>
  <si>
    <t>循环经济</t>
  </si>
  <si>
    <t>日处理500吨/天脱水污泥，另接纳园区脱水沼渣50吨/天，以及园区污水处理厂产生的脱水污泥70吨/天。</t>
  </si>
  <si>
    <t>设备安装完成，进行调试。</t>
  </si>
  <si>
    <t>南宁建宁康恒环保科技有限责任公司</t>
  </si>
  <si>
    <t>南宁市双定循环经济产业园生活垃圾清洁焚烧发电厂工程</t>
  </si>
  <si>
    <t>南宁建宁康恒环保科技有限责任公司南宁市双定循环经济产业园生活垃圾清洁焚烧发电厂工程</t>
  </si>
  <si>
    <t>2019-450107-44-02-020717</t>
  </si>
  <si>
    <t>垃圾处理</t>
  </si>
  <si>
    <t>建设一座总处理规模为3000吨/天的生活垃圾清洁焚烧发电厂；配套新建一座处理能力1700吨/天园区污水处理厂。</t>
  </si>
  <si>
    <r>
      <rPr>
        <sz val="16"/>
        <rFont val="宋体"/>
        <charset val="134"/>
      </rPr>
      <t>垃圾焚烧</t>
    </r>
    <r>
      <rPr>
        <sz val="16"/>
        <rFont val="宋体"/>
        <charset val="0"/>
      </rPr>
      <t>2</t>
    </r>
    <r>
      <rPr>
        <sz val="16"/>
        <rFont val="宋体"/>
        <charset val="134"/>
      </rPr>
      <t>条生产线试运行。</t>
    </r>
  </si>
  <si>
    <t>南宁市双定循环经济产业园有机垃圾处理厂工程</t>
  </si>
  <si>
    <t>南宁建宁康恒环保科技有限责任公司南宁市双定循环经济产业园有机垃圾处理厂工程</t>
  </si>
  <si>
    <t>2019-450107-77-02-020719</t>
  </si>
  <si>
    <t>总建设规模为1200吨/天，分两期实施：一期建设规模为600吨/天；二期建设规模为600吨/天及其配套设施。</t>
  </si>
  <si>
    <t>设备安装完成，进行调试</t>
  </si>
  <si>
    <t>中国电信东盟国际信息园（一期）</t>
  </si>
  <si>
    <t>中国电信股份有限公司南宁分公司中国电信东盟国际信息园（一期）</t>
  </si>
  <si>
    <t>2018-450108-63-03-004813</t>
  </si>
  <si>
    <t>总建筑面积约16万平方米，建设1栋动力中心，2栋综合运营基地，4栋数据中心。</t>
  </si>
  <si>
    <t>完成动力中心及2#数据中心主体工程基建、动力中心主要设备及2#数据中心一阶段全部设备安装等工作量。</t>
  </si>
  <si>
    <t>完成全部设备安装，调试，投入运营。</t>
  </si>
  <si>
    <t>中国电信股份有限公司南宁分公司</t>
  </si>
  <si>
    <t>南宁市测绘地理信息科技研发及展示中心</t>
  </si>
  <si>
    <t>南宁市勘察测绘地理信息院南宁市测绘地理信息科技研发及展示中心</t>
  </si>
  <si>
    <t>2017-450100-74-03-014216</t>
  </si>
  <si>
    <t>总建筑面积约8.6万平方米，建设地理信息产业办公楼、测绘技术研发与培训中心等。</t>
  </si>
  <si>
    <r>
      <rPr>
        <sz val="16"/>
        <rFont val="宋体"/>
        <charset val="134"/>
      </rPr>
      <t>主体结构全部完成；幕墙除科普教育中心外全部完成；水暖电管线完成</t>
    </r>
    <r>
      <rPr>
        <sz val="16"/>
        <rFont val="宋体"/>
        <charset val="0"/>
      </rPr>
      <t>80%</t>
    </r>
    <r>
      <rPr>
        <sz val="16"/>
        <rFont val="宋体"/>
        <charset val="134"/>
      </rPr>
      <t>；设备完成产业大厦风机安装；回填完成</t>
    </r>
    <r>
      <rPr>
        <sz val="16"/>
        <rFont val="宋体"/>
        <charset val="0"/>
      </rPr>
      <t>10%</t>
    </r>
    <r>
      <rPr>
        <sz val="16"/>
        <rFont val="宋体"/>
        <charset val="134"/>
      </rPr>
      <t>。</t>
    </r>
  </si>
  <si>
    <t>南宁市勘察测绘地理信息院</t>
  </si>
  <si>
    <t>中国—东盟信息港南宁核心基地五象新区地理信息小镇（一期）</t>
  </si>
  <si>
    <t>南宁欣鑫产城投资有限责任公司中国—东盟信息港南宁核心基地五象新区地理信息小镇（一期）</t>
  </si>
  <si>
    <t>2017-450114-47-03-037850</t>
  </si>
  <si>
    <t>总建筑面积22.3万平方米，建设以卫星导航与位置服务产业等为主导产业的信息产业园区。</t>
  </si>
  <si>
    <t>1号楼完成所有施工；2-A#楼幕墙完成，2-B#楼幕墙完成；公共部分装修完成85%；4、5、6号楼完成所有施工；7#楼主体封顶，8#楼主体施工封顶，幕墙完成70%，9#幕墙完成。</t>
  </si>
  <si>
    <t>南宁欣鑫产城投资有限责任公司</t>
  </si>
  <si>
    <t>马山县周鹿三星100MWp农业光伏项目</t>
  </si>
  <si>
    <t>马山中核新能源有限公司马山县周鹿三星100兆瓦农业光伏项目</t>
  </si>
  <si>
    <t>2020-450000-44-03-054012</t>
  </si>
  <si>
    <t>新能源</t>
  </si>
  <si>
    <t>建设规模为100兆瓦，建设32个3.92兆瓦光伏发电单元，配置32台3125千瓦集中式逆变器。</t>
  </si>
  <si>
    <t>已完成升压站综合楼、电气楼主体建设，送出线路完成建设。</t>
  </si>
  <si>
    <t>全容量并网。</t>
  </si>
  <si>
    <t>马山中核新能源有限公司</t>
  </si>
  <si>
    <t>马山县周鹿武平100MWp农业光伏项目</t>
  </si>
  <si>
    <t>马山中核新能源有限公司马山县周鹿武平100兆瓦农业光伏项目</t>
  </si>
  <si>
    <t>2020-450000-44-03-054008</t>
  </si>
  <si>
    <t>南宁市第四人民医院综合传染病门诊住院楼项目</t>
  </si>
  <si>
    <t>2017-450100-83-01-000033</t>
  </si>
  <si>
    <t>总建筑面积为3.9万平方米，建设330张床位的综合传染病门诊住院楼等设施。</t>
  </si>
  <si>
    <t>完成主体工程封顶。</t>
  </si>
  <si>
    <t>完成主体及装修工程。</t>
  </si>
  <si>
    <t>南宁市第四人民医院</t>
  </si>
  <si>
    <t>南宁综合保税区商务中心</t>
  </si>
  <si>
    <t>广西南宁当代丰耘投资管理有限公司南宁综合保税区商务中心</t>
  </si>
  <si>
    <t>2017-450114-72-01-002610</t>
  </si>
  <si>
    <t>总建筑面积11万平方米，新建研发楼及配套设施。</t>
  </si>
  <si>
    <r>
      <rPr>
        <sz val="16"/>
        <rFont val="宋体"/>
        <charset val="0"/>
      </rPr>
      <t>1#</t>
    </r>
    <r>
      <rPr>
        <sz val="16"/>
        <rFont val="宋体"/>
        <charset val="134"/>
      </rPr>
      <t>、</t>
    </r>
    <r>
      <rPr>
        <sz val="16"/>
        <rFont val="宋体"/>
        <charset val="0"/>
      </rPr>
      <t>2#</t>
    </r>
    <r>
      <rPr>
        <sz val="16"/>
        <rFont val="宋体"/>
        <charset val="134"/>
      </rPr>
      <t>楼已竣工投用；</t>
    </r>
    <r>
      <rPr>
        <sz val="16"/>
        <rFont val="宋体"/>
        <charset val="0"/>
      </rPr>
      <t>3#</t>
    </r>
    <r>
      <rPr>
        <sz val="16"/>
        <rFont val="宋体"/>
        <charset val="134"/>
      </rPr>
      <t>完成外立面幕墙安装，室内装修、水电安装完成</t>
    </r>
    <r>
      <rPr>
        <sz val="16"/>
        <rFont val="宋体"/>
        <charset val="0"/>
      </rPr>
      <t>50%</t>
    </r>
    <r>
      <rPr>
        <sz val="16"/>
        <rFont val="宋体"/>
        <charset val="134"/>
      </rPr>
      <t>。</t>
    </r>
  </si>
  <si>
    <t>3#楼竣工。</t>
  </si>
  <si>
    <t>广西南宁当代丰耘投资管理有限公司</t>
  </si>
  <si>
    <t>南宁红星美凯龙家居博览中心</t>
  </si>
  <si>
    <t>南宁红星美凯龙环球家居博览中心有限责任公司南宁红星美凯龙家居博览中心</t>
  </si>
  <si>
    <t>2018-450105-47-03-038528</t>
  </si>
  <si>
    <t>拟建设16万平方米家居博览中心及配套仓储物流。</t>
  </si>
  <si>
    <t>主体封顶，进行内部砌墙。</t>
  </si>
  <si>
    <t>完成装修，商家进驻，项目开业运营。</t>
  </si>
  <si>
    <t>南宁红星美凯龙环球家居博览中心有限责任公司</t>
  </si>
  <si>
    <t>南宁·中关村科技广场</t>
  </si>
  <si>
    <t>广西南宁当代丰耘投资管理公司南宁·中关村科技广场</t>
  </si>
  <si>
    <t>2018-450111-47-01-043269</t>
  </si>
  <si>
    <t>总建筑面积约7.3万平方米，建设邻里中心及相关配套设施等。</t>
  </si>
  <si>
    <t>总体土建完成95%，安装完成90%，装饰装修完成80%。</t>
  </si>
  <si>
    <t>广西南宁当代丰耘投资管理公司</t>
  </si>
  <si>
    <t>广西九州通医药有限公司大健康产业总部基地项目暨西南现代中药生产基地项目</t>
  </si>
  <si>
    <t>2020-450111-51-03-009272</t>
  </si>
  <si>
    <t>总建筑面积10万平方米，建设办公研发楼及生产厂房、大健康产业总部。</t>
  </si>
  <si>
    <t>完成综合生产车间、区域总部大楼、立体车间主体建设及装修工程，安装物流设备。</t>
  </si>
  <si>
    <t>广西九州通医药有限公司</t>
  </si>
  <si>
    <t>仙葫大道（蓉茉大道以东）、五合大道污水管工程</t>
  </si>
  <si>
    <t>广西绿城水务股份有限公司仙葫大道（蓉茉大道以东）、五合大道污水管工程</t>
  </si>
  <si>
    <t>2019-450103-78-02-018976</t>
  </si>
  <si>
    <t>仙葫大道（蓉茉大道以东）、五合大道、长福路（仙葫大道至那平江段）以及彩虹路的污水管道建设，管道总长度约27500米。</t>
  </si>
  <si>
    <t>完成污水管道主干管施工。</t>
  </si>
  <si>
    <t>广西绿城水务股份有限公司</t>
  </si>
  <si>
    <t>瑞声科技精密制造项目一期厂区建设</t>
  </si>
  <si>
    <t>南宁交投六景园区开发有限责任公司瑞声科技精密制造项目一期厂区建设</t>
  </si>
  <si>
    <t>2020-450127-48-03-003947</t>
  </si>
  <si>
    <t>机械工业</t>
  </si>
  <si>
    <t>总建筑面积11万平方米，项目主要建设厂房以及配套10千伏变电站、地下消防水池、厂区道路等配套设施。</t>
  </si>
  <si>
    <r>
      <rPr>
        <sz val="16"/>
        <rFont val="宋体"/>
        <charset val="134"/>
      </rPr>
      <t>主体完成</t>
    </r>
    <r>
      <rPr>
        <sz val="16"/>
        <rFont val="宋体"/>
        <charset val="0"/>
      </rPr>
      <t>95%</t>
    </r>
    <r>
      <rPr>
        <sz val="16"/>
        <rFont val="宋体"/>
        <charset val="134"/>
      </rPr>
      <t>，装修、设备安装完成</t>
    </r>
    <r>
      <rPr>
        <sz val="16"/>
        <rFont val="宋体"/>
        <charset val="0"/>
      </rPr>
      <t>30%</t>
    </r>
    <r>
      <rPr>
        <sz val="16"/>
        <rFont val="宋体"/>
        <charset val="134"/>
      </rPr>
      <t>，地下消防水池等完成</t>
    </r>
    <r>
      <rPr>
        <sz val="16"/>
        <rFont val="宋体"/>
        <charset val="0"/>
      </rPr>
      <t>95%</t>
    </r>
    <r>
      <rPr>
        <sz val="16"/>
        <rFont val="宋体"/>
        <charset val="134"/>
      </rPr>
      <t>，配套道路等附属</t>
    </r>
    <r>
      <rPr>
        <sz val="16"/>
        <rFont val="宋体"/>
        <charset val="0"/>
      </rPr>
      <t>10%</t>
    </r>
    <r>
      <rPr>
        <sz val="16"/>
        <rFont val="宋体"/>
        <charset val="134"/>
      </rPr>
      <t>。</t>
    </r>
  </si>
  <si>
    <t>南宁交投六景园区开发有限责任公司</t>
  </si>
  <si>
    <t>南宁高新区武鸣产业园技术服务中心及配套道路项目</t>
  </si>
  <si>
    <t>南宁市相思湖新区投资建设发展有限责任公司南宁高新区武鸣产业园技术服务中心及配套道路项目</t>
  </si>
  <si>
    <t>2020-450111-59-01-003411</t>
  </si>
  <si>
    <t>总建筑面积约14万平方米，主要建设厂房、技术服务中心、研发楼、综合服务楼等。</t>
  </si>
  <si>
    <t>已完成武鸣产业园一期各单体主体和装修工程、配套道路建设；武鸣产业园二期开工建设。</t>
  </si>
  <si>
    <t>二期竣工。</t>
  </si>
  <si>
    <t>南宁市相思湖新区投资建设发展有限责任公司</t>
  </si>
  <si>
    <t>青秀兴宁区长堽片区棚户区改造项目（煤矿社区棚户区住户安置房项目）</t>
  </si>
  <si>
    <t>南宁市东沟岭经济发展有限责任公司青秀兴宁区长堽片区棚户区改造项目（煤矿社区棚户区住户安置房项目）</t>
  </si>
  <si>
    <t>2017-450102-47-01-003255</t>
  </si>
  <si>
    <t>总建筑面积约12.5万平方米，实施棚户区改造。</t>
  </si>
  <si>
    <r>
      <rPr>
        <sz val="16"/>
        <rFont val="宋体"/>
        <charset val="134"/>
      </rPr>
      <t>完成</t>
    </r>
    <r>
      <rPr>
        <sz val="16"/>
        <rFont val="宋体"/>
        <charset val="0"/>
      </rPr>
      <t>5</t>
    </r>
    <r>
      <rPr>
        <sz val="16"/>
        <rFont val="宋体"/>
        <charset val="134"/>
      </rPr>
      <t>栋楼内外装修，</t>
    </r>
    <r>
      <rPr>
        <sz val="16"/>
        <rFont val="宋体"/>
        <charset val="0"/>
      </rPr>
      <t>3</t>
    </r>
    <r>
      <rPr>
        <sz val="16"/>
        <rFont val="宋体"/>
        <charset val="134"/>
      </rPr>
      <t>栋楼外装修及部分总平。</t>
    </r>
  </si>
  <si>
    <t>南宁市东沟岭经济发展有限责任公司</t>
  </si>
  <si>
    <t>张村至六景公路（一期）</t>
  </si>
  <si>
    <t>南宁高速公路建设发展有限公司张村至六景公路（一期）</t>
  </si>
  <si>
    <t>2018-450100-54-01-000630</t>
  </si>
  <si>
    <t>二级公路，全长24.6千米，路基红线宽12米。</t>
  </si>
  <si>
    <r>
      <rPr>
        <sz val="16"/>
        <rFont val="宋体"/>
        <charset val="134"/>
      </rPr>
      <t>路基土石方</t>
    </r>
    <r>
      <rPr>
        <sz val="16"/>
        <rFont val="宋体"/>
        <charset val="0"/>
      </rPr>
      <t>97%</t>
    </r>
    <r>
      <rPr>
        <sz val="16"/>
        <rFont val="宋体"/>
        <charset val="134"/>
      </rPr>
      <t>；涵洞工程</t>
    </r>
    <r>
      <rPr>
        <sz val="16"/>
        <rFont val="宋体"/>
        <charset val="0"/>
      </rPr>
      <t>97%</t>
    </r>
    <r>
      <rPr>
        <sz val="16"/>
        <rFont val="宋体"/>
        <charset val="134"/>
      </rPr>
      <t>；排水沟、边沟工程</t>
    </r>
    <r>
      <rPr>
        <sz val="16"/>
        <rFont val="宋体"/>
        <charset val="0"/>
      </rPr>
      <t>86%</t>
    </r>
    <r>
      <rPr>
        <sz val="16"/>
        <rFont val="宋体"/>
        <charset val="134"/>
      </rPr>
      <t>；桥梁工程</t>
    </r>
    <r>
      <rPr>
        <sz val="16"/>
        <rFont val="宋体"/>
        <charset val="0"/>
      </rPr>
      <t>68%</t>
    </r>
    <r>
      <rPr>
        <sz val="16"/>
        <rFont val="宋体"/>
        <charset val="134"/>
      </rPr>
      <t>；水泥混凝土面板</t>
    </r>
    <r>
      <rPr>
        <sz val="16"/>
        <rFont val="宋体"/>
        <charset val="0"/>
      </rPr>
      <t>59.93%</t>
    </r>
    <r>
      <rPr>
        <sz val="16"/>
        <rFont val="宋体"/>
        <charset val="134"/>
      </rPr>
      <t>；交安绿化</t>
    </r>
    <r>
      <rPr>
        <sz val="16"/>
        <rFont val="宋体"/>
        <charset val="0"/>
      </rPr>
      <t>10.5%</t>
    </r>
    <r>
      <rPr>
        <sz val="16"/>
        <rFont val="宋体"/>
        <charset val="134"/>
      </rPr>
      <t>。</t>
    </r>
  </si>
  <si>
    <t>竣工通车。</t>
  </si>
  <si>
    <t>南宁高速公路建设发展有限公司</t>
  </si>
  <si>
    <t>南宁新江镇至崇左扶绥县一级公路（南宁段）</t>
  </si>
  <si>
    <t>葛洲坝新扶（南宁）公路建设投资有限公司南宁新江镇至崇左扶绥县一级公路（南宁段）</t>
  </si>
  <si>
    <t>2019-450100-54-01-002929</t>
  </si>
  <si>
    <t>一级公路，全长47.6千米，路基红线宽24.5米。</t>
  </si>
  <si>
    <t>完成那马至吴圩段路基施工；吴圩至扶绥段完成桥梁、路基施工；新江至那马段路基、桥梁下构施工。</t>
  </si>
  <si>
    <t>主体完工，建成通车。</t>
  </si>
  <si>
    <t>葛洲坝新扶（南宁）公路建设投资有限公司</t>
  </si>
  <si>
    <t>快环综合整治项目（邕宾立交）改造工程</t>
  </si>
  <si>
    <t>南宁市城市建设投资发展有限责任公司快环综合整治项目（邕宾立交）改造工程</t>
  </si>
  <si>
    <t>2019-450102-48-01-039011</t>
  </si>
  <si>
    <t>立交工程，含宝兴路下穿通道框架桥、电力管道工程。</t>
  </si>
  <si>
    <t>桥梁完成工程总量67.81%；隧道完成工程总工程量97.63%；快环主线、南梧-昆仑主线、SW匝道、WN匝道均已建成通车；雨、污水管完成工程量30%。</t>
  </si>
  <si>
    <t>完成主体及附属工程建设，通车。</t>
  </si>
  <si>
    <t>南宁市城市建设投资发展有限责任公司</t>
  </si>
  <si>
    <t>南宁屯里油库整体搬迁及配套项目</t>
  </si>
  <si>
    <t>中国石化销售有限公司广西南宁石油分公司南宁屯里油库整体搬迁及配套项目</t>
  </si>
  <si>
    <t>2018-450102-59-02-002074</t>
  </si>
  <si>
    <t>新建油罐27座，总库容28.2万立方米；铁路专用线2.5千米；新建管输站场及配套设备设施。</t>
  </si>
  <si>
    <r>
      <rPr>
        <sz val="16"/>
        <rFont val="宋体"/>
        <charset val="134"/>
      </rPr>
      <t>新建油库工程完成中交验收；铁路专用线基本建成；新建输油站场、配套输油管道迁改工程土建安装分别完成</t>
    </r>
    <r>
      <rPr>
        <sz val="16"/>
        <rFont val="宋体"/>
        <charset val="0"/>
      </rPr>
      <t>60%</t>
    </r>
    <r>
      <rPr>
        <sz val="16"/>
        <rFont val="宋体"/>
        <charset val="134"/>
      </rPr>
      <t>。</t>
    </r>
  </si>
  <si>
    <t>中国石化销售有限公司广西南宁石油分公司</t>
  </si>
  <si>
    <t>广西桂台现代农机产业服务园（广西农业机械研究院有限公司高新技术产业化基地）</t>
  </si>
  <si>
    <t>广西农业机械研究院有限公司广西桂台现代农机产业服务园（广西农业机械研究院有限公司高新技术产业化基地）</t>
  </si>
  <si>
    <t>2019-450111-35-03-046683</t>
  </si>
  <si>
    <t>总建筑面积11万平方米，建设厂房、科研大楼、职工食堂和宿舍等工程的现代农机产业服务园。</t>
  </si>
  <si>
    <t>完成项目1#、2#、3#、4#钢结构厂房、研发中心、倒班宿舍楼主体建设和装修工程。</t>
  </si>
  <si>
    <t>广西农业机械研究院有限公司</t>
  </si>
  <si>
    <t>南宁中关村电子信息产业园</t>
  </si>
  <si>
    <t>广西南宁当代丰耘投资管理公司南宁中关村电子信息产业园</t>
  </si>
  <si>
    <t>2018-450111-47-01-016726</t>
  </si>
  <si>
    <t>新建标准厂房、倒班宿舍楼及相关配套设施等，一期建筑面积约30.5万平方米，二期建筑面积约12.8万平方米。</t>
  </si>
  <si>
    <t>一期已竣工；二期：1#厂房,2#厂房主体施工完成，装修完成95%，总平完成约20%，3#厂房、5#宿舍楼主体施工完成。</t>
  </si>
  <si>
    <t>二期工程竣工</t>
  </si>
  <si>
    <t>智能家居项目</t>
  </si>
  <si>
    <t>广西陆洲电子科技有限公司智能家居项目</t>
  </si>
  <si>
    <t>2101-450111-04-01-340560</t>
  </si>
  <si>
    <t>建设WIFI模块全自动组装生产线8条、SMT全自动贴片线12条等生产线。</t>
  </si>
  <si>
    <t>完成厂房装修、生产设备调试并部分投产。</t>
  </si>
  <si>
    <t>完成全部设备安装调试，投产。</t>
  </si>
  <si>
    <t>广西陆洲电子科技有限公司</t>
  </si>
  <si>
    <t>亭洪路延长线（规划一路-规划四路）</t>
  </si>
  <si>
    <t>南宁市万町工程项目管理有限责任公司亭洪路延长线（规划一路-规划四路）</t>
  </si>
  <si>
    <t>2019-450105-48-01-036340</t>
  </si>
  <si>
    <t>道路全长1470米，红线宽度50米，包含道路、桥梁、电力管沟等工程。</t>
  </si>
  <si>
    <t>主线通车。</t>
  </si>
  <si>
    <t>完成道路附属设施建设，项目完工。</t>
  </si>
  <si>
    <t>南宁市万町工程项目管理有限责任公司</t>
  </si>
  <si>
    <t>柳州市人民政府</t>
  </si>
  <si>
    <t>广西汽车集团新能源整车项目</t>
  </si>
  <si>
    <t>2019-450204-36-03-024385</t>
  </si>
  <si>
    <t>新能源汽车</t>
  </si>
  <si>
    <t>年产新能源汽车10万辆。</t>
  </si>
  <si>
    <t>完成总工程量70%。</t>
  </si>
  <si>
    <t>广西汽车集团</t>
  </si>
  <si>
    <t>柳州国轩电池有限公司5GWH电池项目</t>
  </si>
  <si>
    <t>柳州国轩电池有限公司50亿瓦时电池项目</t>
  </si>
  <si>
    <t>2020-450211-36-03-038866</t>
  </si>
  <si>
    <t>总建筑面积17.25万平方米，建设工业厂房3栋，建3条PACK生产线、3条电芯生产线。</t>
  </si>
  <si>
    <t>1号厂房建设完成投产使用；2号厂房车间吊顶完成80%；3号厂房，外墙铝板完成80%，屋面瓦完成60%；综合楼地基完成。</t>
  </si>
  <si>
    <t>柳州国轩电池有限公司</t>
  </si>
  <si>
    <t>鹿寨县石墨烯新材料产业基地一期</t>
  </si>
  <si>
    <t>广西鹿寨联发投资有限责任公司鹿寨县石墨烯新材料产业基地一期</t>
  </si>
  <si>
    <t>2018-450223-47-01-020037</t>
  </si>
  <si>
    <t>新材料</t>
  </si>
  <si>
    <t>总建筑面积2.8万平方米，建设研发孵化园区、产业化加速园区。</t>
  </si>
  <si>
    <t>完成总工程量90%。</t>
  </si>
  <si>
    <t>广西鹿寨联发投资有限责任公司</t>
  </si>
  <si>
    <t>北部生态新区智能电网标准厂房（二期）</t>
  </si>
  <si>
    <t>柳州市投资控股有限公司北部生态新区智能电网标准厂房（二期）</t>
  </si>
  <si>
    <t>2019-450212-47-03-018286</t>
  </si>
  <si>
    <t>先进装备制造业</t>
  </si>
  <si>
    <t>总建筑面积5.52万平方米，新建标准厂房等配套设施。</t>
  </si>
  <si>
    <t>完成总工程量98%。</t>
  </si>
  <si>
    <t>柳州市投资控股有限公司</t>
  </si>
  <si>
    <t>三江祥云投资发展有限公司三江县文体中心</t>
  </si>
  <si>
    <t>2019-450226-88-03-039674</t>
  </si>
  <si>
    <t>体育事业</t>
  </si>
  <si>
    <t>总建筑面积约7.6万平方米，建设体育基地、少年宫、文化馆及相关配套设施。</t>
  </si>
  <si>
    <t>已完成总工程量30%，体育馆、综合馆、体育场正在进行主体施工。</t>
  </si>
  <si>
    <t>三江祥云投资发展有限公司</t>
  </si>
  <si>
    <t>柳州市丰预泰产业园管理有限公司柳州顺丰创新产业园</t>
  </si>
  <si>
    <t>2020-450206-59-03-030241</t>
  </si>
  <si>
    <t>总建筑面积8.5万平方米,建设电商企业中心、商务配套中心、顺丰智能分拣中心、顺丰智能云仓、顺丰高端仓等。</t>
  </si>
  <si>
    <t>1#分拨中心檩条吊装完成40%，2#、3#仓库、4#综合楼主体施工。</t>
  </si>
  <si>
    <t>柳州市丰预泰产业园管理有限公司</t>
  </si>
  <si>
    <t>柳州欧阳岭家居建材供应链产业园</t>
  </si>
  <si>
    <t>广西展帆投资管理有限责任公司柳州欧阳岭家居建材供应链产业园</t>
  </si>
  <si>
    <t>2019-450205-51-03-006281</t>
  </si>
  <si>
    <t>总建筑面积25万平方米，建设建材储运库区、物流配送信息中心等。</t>
  </si>
  <si>
    <t>A地块安装铝合金门窗及消防设施；B地块安装铝合金门窗及消防设施。</t>
  </si>
  <si>
    <t>广西展帆投资管理有限责任公司</t>
  </si>
  <si>
    <t>柳东汽车贸易园（一期）项目</t>
  </si>
  <si>
    <t>广西柳州市东城投资开发集团有限公司柳东汽车贸易园（一期）项目</t>
  </si>
  <si>
    <t>2017-450211-52-03-022145</t>
  </si>
  <si>
    <t>总建筑面积约34万平方米，建设汽车及主机零配件展贸区、品牌汽车4S店展销区等项目。</t>
  </si>
  <si>
    <t>完成总工程量88%。</t>
  </si>
  <si>
    <t>广西柳州市东城投资开发集团有限公司</t>
  </si>
  <si>
    <t>桂北中药材仓储物流中心（一期）</t>
  </si>
  <si>
    <t>融水苗族自治县城市建设投资有限公司桂北中药材仓储物流中心（一期）</t>
  </si>
  <si>
    <t>2112-450225-04-05-239183</t>
  </si>
  <si>
    <t>总建筑面积4.4万平方米，建设电商交易服务中心、中药材和农产品交易市场等。</t>
  </si>
  <si>
    <t>中药材和农产品交易市场及仓库等楼栋正在施工。</t>
  </si>
  <si>
    <t>融水苗族自治县城市建设投资有限公司</t>
  </si>
  <si>
    <t>汽车轻量化铝合金精密压铸件项目</t>
  </si>
  <si>
    <t>爱柯迪（柳州）科技产业有限公司汽车轻量化铝合金精密压铸件项目</t>
  </si>
  <si>
    <t>2020-450211-36-03-007803</t>
  </si>
  <si>
    <t>汽车工业</t>
  </si>
  <si>
    <t>总建筑面积约7万平方米，建设厂房设施建设并购置熔炼炉、压铸机、机器人、数控车床等加工生产设备约300台/套，轻量化铝合金精密压铸件。</t>
  </si>
  <si>
    <t>爱柯迪（柳州）科技产业有限公司</t>
  </si>
  <si>
    <t>柳州市北部生态新区创业园二期（智能电网标准厂房）</t>
  </si>
  <si>
    <t>北城集团柳州市北部生态新区创业园二期（智能电网标准厂房）</t>
  </si>
  <si>
    <t>2018-450212-47-03-036001</t>
  </si>
  <si>
    <t>总建筑面积25.2万平方米，建设综合服务大楼、标准厂房等。</t>
  </si>
  <si>
    <t>北城集团</t>
  </si>
  <si>
    <t>广西柳州汽车城—汽车零部件生产配套道路工程</t>
  </si>
  <si>
    <t>柳州东城投资开发有限公司广西柳州汽车城—汽车零部件生产配套道路工程</t>
  </si>
  <si>
    <t>2016-450211-48-01-012713</t>
  </si>
  <si>
    <t>市政道路，全长18.79千米，包括环岭东路、龙岭大道等15条道路，路基红线宽22-70米。</t>
  </si>
  <si>
    <t>2015-2022年</t>
  </si>
  <si>
    <t>完成总工程量95%。</t>
  </si>
  <si>
    <t>完工通车。</t>
  </si>
  <si>
    <t>柳州东城投资开发有限公司</t>
  </si>
  <si>
    <t>柳州市柳江区城中村棚户区改造（三期）项目--进德回建安置房工程</t>
  </si>
  <si>
    <t>柳州市柳江区城市建设投资有限公司柳州市柳江区城中村棚户区改造（三期）项目--进德回建安置房工程</t>
  </si>
  <si>
    <t>2018-450221-78-01-015992</t>
  </si>
  <si>
    <t>总建筑面积约1.6万平方米，新建6栋住宅楼及幼儿园1栋，同时配套建设水、电、景观绿化工程等配套设施。</t>
  </si>
  <si>
    <t>完成总工程量82%。</t>
  </si>
  <si>
    <t>柳州市柳江区城市建设投资有限公司</t>
  </si>
  <si>
    <t>柳州市城市投资建设发展有限公司柳州市城市档案中心项目</t>
  </si>
  <si>
    <t>2017-450211-47-03-012328</t>
  </si>
  <si>
    <t>总建筑面积约10万平方米，建设综合服务大厅、档案库房和附属用房等。</t>
  </si>
  <si>
    <t>完成总工程量30%。</t>
  </si>
  <si>
    <t>柳州市城市投资建设发展有限公司</t>
  </si>
  <si>
    <t>柳州市市级粮食储备库整体搬迁项目</t>
  </si>
  <si>
    <t>柳州市粮食和物资储备局柳州市市级粮食储备库整体搬迁项目</t>
  </si>
  <si>
    <t>2017-450205-59-01-017873</t>
  </si>
  <si>
    <t>其他社会管理</t>
  </si>
  <si>
    <t>总建筑面积18.3万平方米，新建粮食高大平房仓、成品油储罐、应急大米加工厂及配套成品库等。</t>
  </si>
  <si>
    <t>完成总工程量30%，地块二8栋仓库主体施工。</t>
  </si>
  <si>
    <t>柳州市粮食和物资储备局</t>
  </si>
  <si>
    <t>柳州市乡乡通二级（或三级）公路项目</t>
  </si>
  <si>
    <t>2019-450224-54-01-005998</t>
  </si>
  <si>
    <t>实施通乡镇及重要节点二级公路项目共42个，总里程约881.8千米。</t>
  </si>
  <si>
    <t>完成总工程量的60%。</t>
  </si>
  <si>
    <t>融安县政府
融水县政府
三江县政府</t>
  </si>
  <si>
    <t>雒容至东泉公路</t>
  </si>
  <si>
    <t>东城集团雒容至东泉公路</t>
  </si>
  <si>
    <t>2017-450200-48-01-000487</t>
  </si>
  <si>
    <t>一级公路，路线全长28千米。</t>
  </si>
  <si>
    <t>东城集团</t>
  </si>
  <si>
    <t>国家汽车质量检验中心（广西）二期</t>
  </si>
  <si>
    <t>柳州汽车检测有限公司国家汽车质量检验中心（广西）二期</t>
  </si>
  <si>
    <t>2016-450211-73-01-012710</t>
  </si>
  <si>
    <t>其他服务业</t>
  </si>
  <si>
    <t>总建筑面积14万平方米，建设实验室、综合楼等，形成年检测汽车产品5万批次的能力。</t>
  </si>
  <si>
    <t>已完成智能网联汽车试验场场景搭建；完成实车碰撞试验场地施工；完成整车重型转毂及环境实验仓的设备基础施工。</t>
  </si>
  <si>
    <t>完成二期全部设备采购。</t>
  </si>
  <si>
    <t>柳州汽车检测有限公司</t>
  </si>
  <si>
    <t>柳州港鹿寨港区江口作业区一期工程</t>
  </si>
  <si>
    <t>广西鹿寨通州物流有限公司柳州港鹿寨港区江口作业区一期工程</t>
  </si>
  <si>
    <t>2018-450223-48-01-015464</t>
  </si>
  <si>
    <t>新建6个2000吨级泊位，年吞吐量260万吨。</t>
  </si>
  <si>
    <t>目前A标段工程完成项目总工程量约70%，B标段工程已通过交工验收。</t>
  </si>
  <si>
    <t>广西鹿寨通州物流有限公司</t>
  </si>
  <si>
    <t>双龙沟民族文化旅游项目</t>
  </si>
  <si>
    <t>广西融水双龙沟旅游开发有限公司双龙沟民族文化旅游项目</t>
  </si>
  <si>
    <t>2018-450225-61-03-023837</t>
  </si>
  <si>
    <t>总建筑面积5.6万平方米，建设民族文化体验博物馆、新的游客接待中心等项目以及配套服务设施等。</t>
  </si>
  <si>
    <t>完成工程量95%。</t>
  </si>
  <si>
    <t>广西融水双龙沟旅游开发有限公司</t>
  </si>
  <si>
    <t>智能免污洗衣机项目</t>
  </si>
  <si>
    <t>柳州赛宝隆电器有限公司智能免污洗衣机项目</t>
  </si>
  <si>
    <t>2020-450206-38-03-028081</t>
  </si>
  <si>
    <t>总建筑面积12万平方米，生产智能免污洗衣机及洗衣机配件等智能家电产品。</t>
  </si>
  <si>
    <t>道路绿化、地坪浇筑已进行30%，完成办公楼、宿舍楼玻璃安装。</t>
  </si>
  <si>
    <t>柳州赛宝隆电器有限公司</t>
  </si>
  <si>
    <t>智能家居/AIOT</t>
  </si>
  <si>
    <t>柳州火星鱼智能科技有限公司智能家居/AIOT</t>
  </si>
  <si>
    <t>2020-450206-38-03-028117</t>
  </si>
  <si>
    <r>
      <rPr>
        <sz val="16"/>
        <rFont val="宋体"/>
        <charset val="134"/>
      </rPr>
      <t>总建筑面积6万平方米</t>
    </r>
    <r>
      <rPr>
        <b/>
        <sz val="16"/>
        <rFont val="宋体"/>
        <charset val="134"/>
      </rPr>
      <t>，</t>
    </r>
    <r>
      <rPr>
        <sz val="16"/>
        <rFont val="宋体"/>
        <charset val="134"/>
      </rPr>
      <t>生产智能网关、智能插座、智能锁、扫地机器人、中央空调控制器、环境传感器等物联网智能家居产品。</t>
    </r>
  </si>
  <si>
    <t>已完成2号、3号、4号厂房建设；办公楼二层已封顶，正在进行三层的建设。</t>
  </si>
  <si>
    <t>柳州火星鱼智能科技有限公司</t>
  </si>
  <si>
    <t>广西科技大学鹿山学院北校区</t>
  </si>
  <si>
    <t>2018-450211-82-02-027566</t>
  </si>
  <si>
    <t>总建筑面积22.5万平方米，建设教学楼、实训楼、综合楼等配套设施。</t>
  </si>
  <si>
    <t>完成工程量85%。</t>
  </si>
  <si>
    <t>广西科技大学鹿山学院</t>
  </si>
  <si>
    <t>柳州市北部生态新区骨干路网二期工程项目</t>
  </si>
  <si>
    <t>北城集团柳州市北部生态新区骨干路网二期工程项目</t>
  </si>
  <si>
    <t>2017-450205-48-01-008604</t>
  </si>
  <si>
    <t>包含三条城市主干路，总长度14.4千米。</t>
  </si>
  <si>
    <t>江湾大道（滨江路至北进路）工程、北进路北段（G209国道至三合大道）工程、北进路（北外环至古灵大道）工程施工收尾。</t>
  </si>
  <si>
    <t>柳州市柳东新区江滨居住生活区路网安泰路工程</t>
  </si>
  <si>
    <t>广西柳州市东城投资开发集团有限公司柳州市柳东新区江滨居住生活区路网安泰路工程</t>
  </si>
  <si>
    <t>2017-450211-48-01-008993</t>
  </si>
  <si>
    <t>市政道路全长3.2千米，红线宽45米，双向六车道。</t>
  </si>
  <si>
    <t>完成总体工程量91%。</t>
  </si>
  <si>
    <t>柳州市柳东新区安和路北段（原江滨居住生活区路网横五路）工程</t>
  </si>
  <si>
    <t>广西柳州市东城投资开发集团有限公司柳州市柳东新区安和路北段（原江滨居住生活区路网横五路）工程</t>
  </si>
  <si>
    <t>2018-450211-48-01-005900</t>
  </si>
  <si>
    <t>市政道路全长约1523米，红线宽30米，双向四车道。</t>
  </si>
  <si>
    <t>完成总体工程量76%。</t>
  </si>
  <si>
    <t>柳州市北部生态新区骨干路网一期工程</t>
  </si>
  <si>
    <t>柳州市北城投资开发集团有限公司柳州市北部生态新区骨干路网一期工程</t>
  </si>
  <si>
    <t>2017-450205-48-01-008605</t>
  </si>
  <si>
    <t>古灵大道、三合大道、柳长路道路拓宽改建双向六车道的城市主干路，道路总长20.6千米。</t>
  </si>
  <si>
    <t>施工收尾。</t>
  </si>
  <si>
    <t>柳州市北城投资开发集团有限公司</t>
  </si>
  <si>
    <t>官塘大道桂柳高速连接线（包含接四改八高速公路进出口）</t>
  </si>
  <si>
    <t>东城集团官塘大道桂柳高速连接线（包含接四改八高速公路进出口）</t>
  </si>
  <si>
    <t>2017-450211-48-01-010386</t>
  </si>
  <si>
    <t>道路全长约2.7千米，红线宽33米。</t>
  </si>
  <si>
    <t>桂柳高速连接线主线通车。高阳收费站完成总体工程量的25%。</t>
  </si>
  <si>
    <t>高阳收费站完工。</t>
  </si>
  <si>
    <t>三柳高速融安出口至龙宝大峡谷公路(香粉—安陲段)</t>
  </si>
  <si>
    <t>柳州市融水县交通运输局三柳高速融安出口至龙宝大峡谷公路(香粉—安陲段)</t>
  </si>
  <si>
    <t>2017-450225-48-01-009451</t>
  </si>
  <si>
    <t>道路总长20千米。</t>
  </si>
  <si>
    <t>完成路基成型18.05千米，级配垫层14.19千米全幅，沥青封油层4.11千米，混凝土路面1.2千米全幅。</t>
  </si>
  <si>
    <t>柳州市融水县交通运输局</t>
  </si>
  <si>
    <t>柳城牧原农牧有限公司柳城二场生猪养殖项目</t>
  </si>
  <si>
    <t>2020-450222-03-03-007750</t>
  </si>
  <si>
    <t>畜牧业</t>
  </si>
  <si>
    <t>总建筑面积18万平方米，建设年出栏10万头商品猪的楼房猪舍1栋、年出栏5万头商品猪的平铺猪舍及其他配套设施。</t>
  </si>
  <si>
    <t>完成建设平层猪舍哺乳舍、怀孕舍等工程。</t>
  </si>
  <si>
    <t>柳城牧原农牧有限公司</t>
  </si>
  <si>
    <t>新希望柳南流山乡村振兴生猪种养循环项目</t>
  </si>
  <si>
    <t>柳州新六农牧科技有限公司新希望柳南流山乡村振兴生猪种养循环项目</t>
  </si>
  <si>
    <t>2019-450204-05-03-043833</t>
  </si>
  <si>
    <t>建设育种场、种猪培育区、有机物处理场、给排水、隔离区、办公生活区等配套。</t>
  </si>
  <si>
    <t>完成工程量的97%。</t>
  </si>
  <si>
    <t>柳州新六农牧科技有限公司</t>
  </si>
  <si>
    <t>桂林市人民政府</t>
  </si>
  <si>
    <t>龙光·桂林国际养生谷项目（一期）</t>
  </si>
  <si>
    <t>桂林市龙光铂骏房地产开发有限公司龙光·桂林国际养生谷项目（一期）</t>
  </si>
  <si>
    <t>2018-450304-70-03-034007</t>
  </si>
  <si>
    <t>养生长寿健康产业</t>
  </si>
  <si>
    <t>总建筑面积约18万平方米，建设特色颐养中心、服务中心等配套设施。</t>
  </si>
  <si>
    <t>一期主体全部封顶；进行砌筑和内外抹灰。</t>
  </si>
  <si>
    <t>进行配套设施建设。</t>
  </si>
  <si>
    <t>桂林市龙光铂骏房地产开发有限公司</t>
  </si>
  <si>
    <t>全州金鸡岭99MW风电场工程</t>
  </si>
  <si>
    <t>中能华光全州新能源有限公司全州金鸡岭99兆瓦风电场工程</t>
  </si>
  <si>
    <t>2020-450000-44-02-028256</t>
  </si>
  <si>
    <t>安装33台单机容量3兆瓦的风力发电机组，新建一座220千伏升压站。总装机容量99兆瓦。</t>
  </si>
  <si>
    <t>完成风机锚栓、塔筒、叶片、机舱等设备采购；完成升压站土建施工，6台风机基础浇筑。</t>
  </si>
  <si>
    <t>建设完工，30台风机并网发电。</t>
  </si>
  <si>
    <t>中能华光全州新能源有限公司</t>
  </si>
  <si>
    <t>全州金峰岭70MW风电场项目</t>
  </si>
  <si>
    <t>中能华光全州新能源有限公司全州金峰岭70兆瓦风电场项目</t>
  </si>
  <si>
    <t>2020-450000-44-02-028258</t>
  </si>
  <si>
    <t>安装24台单机容量3兆瓦的风力发电机组。</t>
  </si>
  <si>
    <t>12</t>
  </si>
  <si>
    <t>完成风机锚栓、塔筒、叶片、机舱、升压站箱变等设备采购。</t>
  </si>
  <si>
    <t>建设完工，22台风机并网发电。</t>
  </si>
  <si>
    <t>灵川县中汇新能源有限公司灵川大境葫芦顶风电场工程</t>
  </si>
  <si>
    <t>2018-450000-44-02-001538</t>
  </si>
  <si>
    <t>安装10台单机容量4兆瓦的风力发电机组和2台单机容量5兆瓦的风力发电机组，装机容量为50兆瓦，工程配备新建一座110千伏升压站。</t>
  </si>
  <si>
    <t>升压站已完成场平，正在进行送出线路工程施工。</t>
  </si>
  <si>
    <t>完成12台风机竣工投产发电。</t>
  </si>
  <si>
    <t>灵川县中汇新能源有限公司</t>
  </si>
  <si>
    <t>临桂易地搬迁农民创新创业园项目</t>
  </si>
  <si>
    <t>桂林市临桂区名冠产业投资有限公司临桂易地搬迁农民创新创业园项目</t>
  </si>
  <si>
    <t>2020-450312-47-01-050366</t>
  </si>
  <si>
    <t>总建筑面积11万平方米，配套建设生态停车场、绿化等设施。</t>
  </si>
  <si>
    <t>两栋厂房已主体全部封顶，两侧宿舍楼主体已封顶，食堂主体已封顶。</t>
  </si>
  <si>
    <t>桂林市临桂区名冠产业投资有限公司</t>
  </si>
  <si>
    <t>全州县才湾镇绿缘田园综合体项目</t>
  </si>
  <si>
    <t>桂林绿缘农业开发有限责任公司全州县才湾镇绿缘田园综合体项目</t>
  </si>
  <si>
    <t>2019-450324-01-03-008101</t>
  </si>
  <si>
    <t>其他农业</t>
  </si>
  <si>
    <t>总建筑面积约8万平方米，建设经济作物种植区、花海休闲区、大棚果蔬种植区、电子商务信息中心区等。</t>
  </si>
  <si>
    <t>完成土地流转800亩，电子商务区、冷库和办公楼装修，花卉苗木种植。</t>
  </si>
  <si>
    <t>完成种植区、花海休闲区、大棚果蔬种植区等建设。</t>
  </si>
  <si>
    <t>桂林绿缘农业开发有限责任公司</t>
  </si>
  <si>
    <t>国道G241梅溪至资源段改造工程</t>
  </si>
  <si>
    <t>资源县交通运输局国道G241梅溪至资源段改造工程</t>
  </si>
  <si>
    <t>2017-450000-54-01-022979</t>
  </si>
  <si>
    <t>改建二级公路约36.1千米，路基红线宽8.5米。</t>
  </si>
  <si>
    <t>路基基本成型24千米，土石方完成96%，填方完成91%，防护工程完成95%，涵洞完成91%，隧道完成100%。</t>
  </si>
  <si>
    <t>资源县交通运输局</t>
  </si>
  <si>
    <t>国家管网集团新疆煤制天然气外输管道有限责任公司新疆煤制天然气外输管道广西支干线工程（广西段）</t>
  </si>
  <si>
    <t>2017-000052-57-02-000048</t>
  </si>
  <si>
    <t>总长463千米，全线共设工艺站场3座，线路截断阀室23座。</t>
  </si>
  <si>
    <t>综合进度完成35%,管道扫线94千米（44.64%）、现场布管74千米（34.94%）、管道焊接70千米（33.11%）、管沟开挖13千米（6.38%）、下沟12千米（5.56%）。</t>
  </si>
  <si>
    <t>完成广西段主体工程施工，达到投产条件。</t>
  </si>
  <si>
    <t>国家管网集团新疆煤制天然气外输管道有限责任公司</t>
  </si>
  <si>
    <t>永福县液化石油气钢瓶及配件生产项目</t>
  </si>
  <si>
    <t>广西传来特种设备制造有限公司永福县液化石油气钢瓶及配件生产项目</t>
  </si>
  <si>
    <t>2020-450326-34-03-034164</t>
  </si>
  <si>
    <t>配备4条钢瓶、1条瓶阀等生产线，建设原料、产品仓库等设施。</t>
  </si>
  <si>
    <t>3个厂房已建设完成,其中1个厂房已全面生产，其他2个厂房完场部分设备调试，办公楼已完成外墙装修，进行室内装修。</t>
  </si>
  <si>
    <t>广西传来特种设备制造有限公司</t>
  </si>
  <si>
    <t>电梯生产项目</t>
  </si>
  <si>
    <t>桂林市西德电梯有限公司电梯生产项目</t>
  </si>
  <si>
    <t>2019-450330-34-03-043466</t>
  </si>
  <si>
    <t>建设厂房及办公楼2万平方米。</t>
  </si>
  <si>
    <t>完成办公楼、厂房、综合楼、试验塔（共三十层）主体工程建设。</t>
  </si>
  <si>
    <t>完成办公楼展厅布置、网络弱电工程等配套设施建设；完成厂房设备安装调试。</t>
  </si>
  <si>
    <t>桂林市西德电梯有限公司</t>
  </si>
  <si>
    <t>中国长城（广西）PKS产业生态基地项目</t>
  </si>
  <si>
    <t>广西长城计算机科技有限公司中国长城（广西）PKS产业生态基地项目</t>
  </si>
  <si>
    <t>2020-450302-39-03-052546</t>
  </si>
  <si>
    <t>建设信创区域创新总部信创整机配套产品生产制造基地。</t>
  </si>
  <si>
    <t>项目一期厂房装修及生产线建设安装已完成，生产线正常生产，成品仓已经开始使用，仓库备货充足。</t>
  </si>
  <si>
    <t>广西长城计算机科技有限公司</t>
  </si>
  <si>
    <t>荔浦华越电子科技有限公司LED支架项目</t>
  </si>
  <si>
    <t>荔浦华越电子科技有限公司荔浦华越电子科技有限公司LED支架项目</t>
  </si>
  <si>
    <t>2019-450331-41-03-042351</t>
  </si>
  <si>
    <t>租赁厂房1万平方米，装修改造生产车间等，购置生产设备700台套，安装生产线10条。</t>
  </si>
  <si>
    <t>完成厂房改造装修和部分设备采购安装，部分生产线投入试产。</t>
  </si>
  <si>
    <t>荔浦华越电子科技有限公司</t>
  </si>
  <si>
    <t>桂林华网智能信息股份有限公司3#A座、B座研发生产车间、9#办公生产车间、8#宿舍楼</t>
  </si>
  <si>
    <t>2020-450305-39-03-045341</t>
  </si>
  <si>
    <t>总建筑面积2.2万平方米，建设2栋六层生产车间、1栋5层的办公及生产车间、1栋6层的宿舍楼。</t>
  </si>
  <si>
    <t>3#、9#、8#楼主体封顶转入内装工程，4#楼正在进行基坑处理。</t>
  </si>
  <si>
    <t>已开工3栋楼基本完工。</t>
  </si>
  <si>
    <t>桂林华网智能信息股份有限公司</t>
  </si>
  <si>
    <t>高新电子产品研发、生产及加工项目</t>
  </si>
  <si>
    <t>广西东维丰电子科技有限公司高新电子产品研发、生产及加工项目</t>
  </si>
  <si>
    <t>2020-450330-39-03-008049</t>
  </si>
  <si>
    <t>租赁园区厂房1.7万平方米进行改造装修，安装由原在深圳、东莞搬来及新购置的生产设备等。</t>
  </si>
  <si>
    <t>已完成厂房装修，8条生产线投产。</t>
  </si>
  <si>
    <t>完成厂房装修建设、生产线技改和安装2条生产线。</t>
  </si>
  <si>
    <t>广西东维丰电子科技有限公司</t>
  </si>
  <si>
    <t>长城电子设备制造建设项目</t>
  </si>
  <si>
    <t>长城电源技术（广西）有限公司长城电子设备制造建设项目</t>
  </si>
  <si>
    <t>2103-450330-04-01-868003</t>
  </si>
  <si>
    <t>建设厂房5万平方米，安装整机线12条、全自动高速贴片线6条、QA测试中心、物流中心。</t>
  </si>
  <si>
    <t>完成标准2万平方米厂房生产线设备安装。</t>
  </si>
  <si>
    <t>完成仓储房改造、展厅装修改造。</t>
  </si>
  <si>
    <t>长城电源技术（广西）有限公司</t>
  </si>
  <si>
    <t>桂林市新中投资发展有限责任公司临桂新区西城大道南延长线（临苏路口至华为项目用地段）</t>
  </si>
  <si>
    <t>桂林市新中投资发展有限责任公司临桂新区西城大道南延长线</t>
  </si>
  <si>
    <t>2018-450312-54-01-042769</t>
  </si>
  <si>
    <t>城市主干道，全长2100米，红线宽60米，双向六车道。</t>
  </si>
  <si>
    <t>基本完成道路工程施工。</t>
  </si>
  <si>
    <t>桂林市新中投资发展有限责任公司</t>
  </si>
  <si>
    <t>龙胜各族自治县兴龙城市投资有限公司龙脊大道园区市政基础设施建设项目</t>
  </si>
  <si>
    <t>2019-450328-54-01-035031</t>
  </si>
  <si>
    <t>新建城市道路6条，总长2.3千米。</t>
  </si>
  <si>
    <t>4条路网已竣工。</t>
  </si>
  <si>
    <t>龙胜各族自治县兴龙城市投资有限公司</t>
  </si>
  <si>
    <t>平乐县大信农牧有限公司长冲生猪繁育场建设项目</t>
  </si>
  <si>
    <t>2020-450330-03-03-032844</t>
  </si>
  <si>
    <t>总建筑面积8万平方米，年出栏生猪20万头以上。建设9栋生产厂房、4栋附属设施等。</t>
  </si>
  <si>
    <t>完成6栋猪舍主体土建建设，三栋猪舍盖棚及设备安装。</t>
  </si>
  <si>
    <t>完成三栋猪舍盖棚及设备安装。</t>
  </si>
  <si>
    <t>平乐县大信农牧有限公司</t>
  </si>
  <si>
    <t>梧州市人民政府</t>
  </si>
  <si>
    <t>苍梧县中医医院工程建设项目</t>
  </si>
  <si>
    <t>苍梧县卫生健康局苍梧县中医医院工程建设项目</t>
  </si>
  <si>
    <t>2016-450421-83-01-003467</t>
  </si>
  <si>
    <t>总建筑面积2.99万平方米，建设医技楼、门诊楼、住院楼、后勤保障楼等，规划病床300张。</t>
  </si>
  <si>
    <t>项目主体工程楼完成封顶。</t>
  </si>
  <si>
    <t>苍梧县卫生健康局</t>
  </si>
  <si>
    <t>广西藤县陆贝150MW风电项目</t>
  </si>
  <si>
    <t>国电广西新能源开发有限公司广西藤县陆贝150兆瓦风电项目</t>
  </si>
  <si>
    <t>2020-450000-44-02-016557</t>
  </si>
  <si>
    <t>建设安装50台单机容量3000千瓦的风力发电机组，装机容量150兆瓦。</t>
  </si>
  <si>
    <t>2022-2022年</t>
  </si>
  <si>
    <t>进场道路开挖3千米。</t>
  </si>
  <si>
    <t>全部风机投产发电。</t>
  </si>
  <si>
    <t>国电广西新能源开发有限公司</t>
  </si>
  <si>
    <t>智能制造精密机械加工项目</t>
  </si>
  <si>
    <t>广西浔江实业有限公司智能制造精密机械加工项目</t>
  </si>
  <si>
    <t>2019-450408-33-03-044926</t>
  </si>
  <si>
    <t>项目新建5栋厂房，配套建设综合楼、供配电、环保处理等配套设施，购买全自动数控车床、全自动焊接机械手等智能加工设备。</t>
  </si>
  <si>
    <t>项目5栋厂房已经建设完成，1#2#厂房两条生产线正式生产，3#4#5#厂房进行设备安装。</t>
  </si>
  <si>
    <t>广西浔江实业有限公司</t>
  </si>
  <si>
    <t>梧州市城区社会停车场及配套综合提升PPP项目</t>
  </si>
  <si>
    <t>梧州中铁城市建设有限公司梧州市城区社会停车场及配套综合提升PPP项目</t>
  </si>
  <si>
    <t>2019-450400-48-01-029407</t>
  </si>
  <si>
    <t>主要包含新建城区部分对总长约76千米周边现状道路的提升修复、绿化等以及城区主要大桥桥面亮化工程和3个入城收费站站前小广场景观绿化改造工程。</t>
  </si>
  <si>
    <t>完成文澜路、新兴一二三路、日化路、富民三路、西堤路等道路改造提升。</t>
  </si>
  <si>
    <t>梧州中铁城市建设有限公司</t>
  </si>
  <si>
    <t>岑溪市水汶至吉太二级公路改造工程</t>
  </si>
  <si>
    <t>岑溪市交通运输局岑溪市水汶至吉太二级公路改造工程</t>
  </si>
  <si>
    <t>2017-450481-48-01-016956</t>
  </si>
  <si>
    <t>全长17.2千米，路面红线宽7.0米，路基红线宽8.5米。</t>
  </si>
  <si>
    <t>路面水稳层铺设12千米。</t>
  </si>
  <si>
    <t>岑溪市交通运输局</t>
  </si>
  <si>
    <t>北海市人民政府</t>
  </si>
  <si>
    <t>龙港新区北海铁山东港产业园工业供水工程</t>
  </si>
  <si>
    <t>北海龙港新区投资开发有限公司龙港新区北海铁山东港产业园工业供水工程</t>
  </si>
  <si>
    <t>2020-450521-48-01-014420</t>
  </si>
  <si>
    <t>供水工程</t>
  </si>
  <si>
    <t>建设取水构筑物，原水处理厂一座，供水管道约12千米，供水规模为4万立方米/日。</t>
  </si>
  <si>
    <t>水厂厂区已进行试通水，配水官网累计完成双管道安装5384米。</t>
  </si>
  <si>
    <t>北海龙港新区投资开发有限公司</t>
  </si>
  <si>
    <t>北海海洋产业科技园区海洋科研创新园标准厂房项目</t>
  </si>
  <si>
    <t>北海南方海洋科技开发有限公司北海海洋产业科技园区海洋科研创新园标准厂房项目</t>
  </si>
  <si>
    <t>2019-450500-47-01-000431</t>
  </si>
  <si>
    <t>海洋</t>
  </si>
  <si>
    <t>总建筑面积约9万平方米，主要建设综合楼、中试车间、标准厂房、仓库及相关配套设施。</t>
  </si>
  <si>
    <t>标准厂房完成主体工程量100%。</t>
  </si>
  <si>
    <t>北海南方海洋科技开发有限公司</t>
  </si>
  <si>
    <t>北海市滨海国家湿地公园（冯家江流域）水环境治理工程</t>
  </si>
  <si>
    <t>北海北排水环境发展有限公司北海市滨海国家湿地公园（冯家江流域）水环境治理工程</t>
  </si>
  <si>
    <t>2017-450500-77-01-022222</t>
  </si>
  <si>
    <t>环境综合治理</t>
  </si>
  <si>
    <t>建设日处理污水5.5万吨大冠沙再生水厂等配套设施。</t>
  </si>
  <si>
    <t>已完成主体建设。</t>
  </si>
  <si>
    <t>北海北排水环境发展有限公司</t>
  </si>
  <si>
    <t>北海冠岭山庄旅游配套开发项目</t>
  </si>
  <si>
    <t>广西城投置业有限公司北海冠岭山庄旅游配套开发项目</t>
  </si>
  <si>
    <t>2017-450503-61-03-034404</t>
  </si>
  <si>
    <t>总建筑面积约4.2万平方米，建设五星级酒店及配套设施。</t>
  </si>
  <si>
    <t>精装修工程及景观绿化工程完成85%。</t>
  </si>
  <si>
    <t>广西城投置业有限公司</t>
  </si>
  <si>
    <t>数字文化产业服务基地项目</t>
  </si>
  <si>
    <t>广西紫气天下网络科技有限公司数字文化产业服务基地项目</t>
  </si>
  <si>
    <t>2020-450502-64-03-033696</t>
  </si>
  <si>
    <t>建设人员规模不少于1000人的复合型数字文化产业服务基地。</t>
  </si>
  <si>
    <t>完成设备采购。</t>
  </si>
  <si>
    <t>广西紫气天下网络科技有限公司</t>
  </si>
  <si>
    <t>北海市中医医院新院区项目</t>
  </si>
  <si>
    <t>2019-450502-83-01-026028</t>
  </si>
  <si>
    <t>主要建设基本业务用房、门诊楼、医技楼等配套设施。</t>
  </si>
  <si>
    <t>已完成主体施工。</t>
  </si>
  <si>
    <t>北海市中医医院</t>
  </si>
  <si>
    <t>防城港市人民政府</t>
  </si>
  <si>
    <t>防城港大龙二级渔港</t>
  </si>
  <si>
    <t>防城港市港发控股集团有限公司防城港大龙二级渔港</t>
  </si>
  <si>
    <t>2018-450602-05-01-044621</t>
  </si>
  <si>
    <t>建设码头400米，进港道口约9346平方米。建设渔港标志等配套设施。</t>
  </si>
  <si>
    <t>基本完成水域疏浚50%，陆域码头建设50%。</t>
  </si>
  <si>
    <t>基本完成项目建设。</t>
  </si>
  <si>
    <t>防城港市港发控股集团有限公司</t>
  </si>
  <si>
    <t>防城港企沙港区潭油作业区进港航道工程（一期）</t>
  </si>
  <si>
    <t>防城港市港发控股集团有限公司防城港企沙港区潭油作业区进港航道工程（一期）</t>
  </si>
  <si>
    <t>2018-450602-55-01-023977</t>
  </si>
  <si>
    <t>建设设计等级5000吨级单向航道，总长11.43千米，通航宽度80～90米。</t>
  </si>
  <si>
    <t>电厂至盛隆段航道全部完成；云约江航道覆盖层开挖完成90%；完成炸礁完成60%。</t>
  </si>
  <si>
    <t>防城港市企沙中心渔港德城渔业码头改造工程</t>
  </si>
  <si>
    <t>防城港市港发控股集团有限公司防城港市企沙中心渔港德城渔业码头改造工程</t>
  </si>
  <si>
    <t>2019-450602-04-01-002143</t>
  </si>
  <si>
    <t>建设码头总长460.12米，布置6个1000吨级渔船泊位。建设陆域建设渔港管理区等生活设施。</t>
  </si>
  <si>
    <t>基本完成水域疏浚70%，陆域码头建设80%。</t>
  </si>
  <si>
    <t>防城港工业废物综合处理及资源化利用项目</t>
  </si>
  <si>
    <t>广西深投环保科技有限公司防城港工业废物综合处理及资源化利用项目</t>
  </si>
  <si>
    <t>2018-450602-77-02-021303</t>
  </si>
  <si>
    <t>一期建设环境突发事故应急响应体系，处理规模7万吨；二期建设2万吨/年危险废物焚烧处置线。</t>
  </si>
  <si>
    <t>一期施工主体结构完成，焚烧设备主设备安装完成，电气、配管完成90%。</t>
  </si>
  <si>
    <t>广西深投环保科技有限公司</t>
  </si>
  <si>
    <t>防城港市第一人民医院迁建项目</t>
  </si>
  <si>
    <t>2018-450602-83-01-009983</t>
  </si>
  <si>
    <t>按照800张床位规模建设，总建筑面积13万平方米，建设医技楼等工程。</t>
  </si>
  <si>
    <t>部分主体建筑已封顶，正在进行室内装修等。</t>
  </si>
  <si>
    <t>防城港市第一人民医院</t>
  </si>
  <si>
    <t>防城港市妇幼保健院医疗用房项目</t>
  </si>
  <si>
    <t>2018-450602-83-01-036698</t>
  </si>
  <si>
    <t>总建筑面积3.6万平方米，按254张床位规模建设，新建医疗用房1栋。</t>
  </si>
  <si>
    <t>已完成支护桩桩基施工及地下室基坑开挖工作、围墙施工工作和基础桩桩基施工工作。</t>
  </si>
  <si>
    <t>防城港市妇幼保健院</t>
  </si>
  <si>
    <t>防城港市年产30万吨高技术智能化麦芽生产线项目</t>
  </si>
  <si>
    <t>广西聚馨麦芽有限公司防城港市年产30万吨高技术智能化麦芽生产线项目</t>
  </si>
  <si>
    <t>2018-450602-13-03-034681</t>
  </si>
  <si>
    <t>食品工业</t>
  </si>
  <si>
    <t>建设生产车间等配套设施，建成智能化、标准化啤酒麦芽加工生产线。</t>
  </si>
  <si>
    <t>厂房主体建设已完成，进行设备调试。</t>
  </si>
  <si>
    <t>广西聚馨麦芽有限公司</t>
  </si>
  <si>
    <t>生物饲料添加剂项目</t>
  </si>
  <si>
    <t>防城港澳加粮油工业有限公司生物饲料添加剂项目</t>
  </si>
  <si>
    <t>2020-450600-13-03-006898</t>
  </si>
  <si>
    <t>生物产业</t>
  </si>
  <si>
    <t>新建年产5万吨生物饲料添加剂智能化示范生产线等设施。</t>
  </si>
  <si>
    <t>正在进行土建施工，设备安装。</t>
  </si>
  <si>
    <t>进行试产。</t>
  </si>
  <si>
    <t>防城港澳加粮油工业有限公司</t>
  </si>
  <si>
    <t>防城港市城市数字信息中心</t>
  </si>
  <si>
    <t>防城港市投资发展集团有限公司防城港市城市数字信息中心</t>
  </si>
  <si>
    <t>2019-450600-70-03-007708</t>
  </si>
  <si>
    <t>总建筑面积约13.6万平方米，建设城市大数据中心等设施。</t>
  </si>
  <si>
    <t>完成主楼主体结构封顶；完成南侧幕墙施工及外架拆除。</t>
  </si>
  <si>
    <t>达到毛坯交付。</t>
  </si>
  <si>
    <t>防城港市投资发展集团有限公司</t>
  </si>
  <si>
    <t>防城港市生活垃圾焚烧发电项目二期工程</t>
  </si>
  <si>
    <t>防城港中科绿色能源有限公司防城港市生活垃圾焚烧发电项目二期工程</t>
  </si>
  <si>
    <t>2020-450600-77-02-012363</t>
  </si>
  <si>
    <t>年处理生活垃圾18.25万吨，年上网电量约5000万千瓦时。建设一台500吨/日的生活垃圾焚烧炉及12兆瓦的汽轮发电机组。</t>
  </si>
  <si>
    <t>锅炉水压试验完成，汽机房封闭。</t>
  </si>
  <si>
    <t>垃圾焚烧线并网发电。</t>
  </si>
  <si>
    <t>防城港中科绿色能源有限公司</t>
  </si>
  <si>
    <t>钦州市人民政府</t>
  </si>
  <si>
    <t>浦北县奇才贸易有限公司仓储物流项目</t>
  </si>
  <si>
    <t>2018-450722-59-03-024119</t>
  </si>
  <si>
    <t>总建筑面积约6.5万平方米，建设综合楼及仓储用房等设施。</t>
  </si>
  <si>
    <t>车辆采购178台，主体厂房主体已完成建设，正在装修。</t>
  </si>
  <si>
    <t>浦北县奇才贸易有限公司</t>
  </si>
  <si>
    <t>钦州市钦南区民海30万千瓦平价光伏发电项目</t>
  </si>
  <si>
    <t>广西钦州民海新能源科技有限公司钦州市钦南区民海30万千瓦平价光伏发电项目</t>
  </si>
  <si>
    <t>2019-450000-44-03-010769</t>
  </si>
  <si>
    <t>总建设规模30万千瓦。</t>
  </si>
  <si>
    <t>并网100兆瓦。</t>
  </si>
  <si>
    <t>全容并网，竣工验收。</t>
  </si>
  <si>
    <t>广西钦州民海新能源科技有限公司</t>
  </si>
  <si>
    <t>钦北区年产21万立方米超薄纤维板生产线建设项目</t>
  </si>
  <si>
    <t>钦州绿源木业有限公司钦北区年产21万立方米超薄纤维板生产线建设项目</t>
  </si>
  <si>
    <t>2019-450703-20-03-026990</t>
  </si>
  <si>
    <t>总建筑面积约4万平方米，建设厂房、办公楼。</t>
  </si>
  <si>
    <t>各主要建筑物完成主体建设、完成80%的设备安装。</t>
  </si>
  <si>
    <t>钦州绿源木业有限公司</t>
  </si>
  <si>
    <t>灵山县生活垃圾焚烧发电项目</t>
  </si>
  <si>
    <t>灵山县金利亚环保科技有限公司灵山县生活垃圾焚烧发电项目</t>
  </si>
  <si>
    <t>2017-450721-44-02-008217</t>
  </si>
  <si>
    <t>总处理规模为700吨/天，建设1台机械炉排炉，配置1台15兆瓦汽轮发电机组，以及相关配套设施。</t>
  </si>
  <si>
    <t>所有设备单机调试完成，全套启动相关准备工作基本完成；主厂房消防、通风空调调试完成，准备消防验收相关工作。</t>
  </si>
  <si>
    <t>灵山县金利亚环保科技有限公司</t>
  </si>
  <si>
    <t>平马村（浦北县城）至龙门镇（五皇山）公路</t>
  </si>
  <si>
    <t>浦北县金浦建设投资有限公司平马村（浦北县城）至龙门镇（五皇山）公路</t>
  </si>
  <si>
    <t>2017-450722-48-01-017322</t>
  </si>
  <si>
    <t>一级公路，全长15.9千米，红线宽24.5米。</t>
  </si>
  <si>
    <t>工程完成合同工程量的85%。</t>
  </si>
  <si>
    <t>浦北县金浦建设投资有限公司</t>
  </si>
  <si>
    <t>钦州市北部湾大道至中马产业园道路工程</t>
  </si>
  <si>
    <t>钦州市开发投资集团有限公司钦州市北部湾大道至中马产业园道路工程</t>
  </si>
  <si>
    <t>2016-450702-48-01-008334</t>
  </si>
  <si>
    <t>一级公路，全长约8.5千米，路基红线宽60-70米。</t>
  </si>
  <si>
    <t>完成隧道贯通、管道燃气改道工作。</t>
  </si>
  <si>
    <t>完成道路建设工作。</t>
  </si>
  <si>
    <t>钦州市开发投资集团有限公司</t>
  </si>
  <si>
    <t>钦州港大榄坪港区大榄坪南作业区7#、8#泊位集装箱自动化改造工程</t>
  </si>
  <si>
    <t>广西钦州保税港区盛港码头有限公司钦州港大榄坪港区大榄坪南作业区7#、8#泊位集装箱自动化改造工程</t>
  </si>
  <si>
    <t>2019-450700-55-03-010203</t>
  </si>
  <si>
    <t>改造面积33.56万平方米，建设带远程控制功能的龙门吊等设备。</t>
  </si>
  <si>
    <t>完成道路堆场、雨水管线、电缆管线等建设。</t>
  </si>
  <si>
    <t>广西钦州保税港区盛港码头有限公司</t>
  </si>
  <si>
    <t>贵港市人民政府</t>
  </si>
  <si>
    <t>贵港市港北区食用菌扶贫建设项目</t>
  </si>
  <si>
    <t>贵港市品品鲜生物科技有限公司贵港市港北区食用菌扶贫建设项目</t>
  </si>
  <si>
    <t>2019-450802-01-01-031751</t>
  </si>
  <si>
    <t>种植业</t>
  </si>
  <si>
    <t>总建筑面积7.5万平方米，建设生产车间6栋，相关配套用房5867平方米。</t>
  </si>
  <si>
    <t>项目已完成各单体主体结构施工，目前正在进行装修、装饰工程的施工。</t>
  </si>
  <si>
    <t>竣工验收，交付使用。</t>
  </si>
  <si>
    <t>贵港市品品鲜生物科技有限公司</t>
  </si>
  <si>
    <t>广西中桥木业有限公司年产5万立方米三聚氰胺板项目</t>
  </si>
  <si>
    <t>2018-450803-20-03-037789</t>
  </si>
  <si>
    <t>总建筑面积3.6万平方米，建设生产车间、仓库、办公综合楼、辅助用房。</t>
  </si>
  <si>
    <t>进行生产车间封顶、办公综合楼、辅助用房建设。</t>
  </si>
  <si>
    <t>建设办公楼，购置机器设备。</t>
  </si>
  <si>
    <t>广西中桥木业有限公司</t>
  </si>
  <si>
    <t>广西贵港智升木业有限公司年产8万立方米实木多层生态家具板建设项目</t>
  </si>
  <si>
    <t>2104-450803-04-01-842557</t>
  </si>
  <si>
    <t>总建筑面积3.8万平方米，建设车间、仓库、办公综合楼、门卫室等辅助用房。</t>
  </si>
  <si>
    <t>正在进行厂房钢架结构和办公楼结构建设，安装设备。</t>
  </si>
  <si>
    <t>广西贵港智升木业有限公司</t>
  </si>
  <si>
    <t>修正集团贵港医药产业园(一期）</t>
  </si>
  <si>
    <t>广西修正制药有限公司修正集团贵港医药产业园(一期）</t>
  </si>
  <si>
    <t>2020-450800-27-03-052584</t>
  </si>
  <si>
    <t>总建筑面积10.9万平方米，建设车间、库房、办公楼等设施。</t>
  </si>
  <si>
    <t>厂房主体建设。</t>
  </si>
  <si>
    <t>建成投产。</t>
  </si>
  <si>
    <t>广西修正制药有限公司</t>
  </si>
  <si>
    <t>糖厂废弃物综合配套处理生物技术项目</t>
  </si>
  <si>
    <t>广西对比生物科技有限公司糖厂废弃物综合配套处理生物技术项目</t>
  </si>
  <si>
    <t>2019-450802-26-03-026828</t>
  </si>
  <si>
    <t>建设厂房仓库配套等设施。处理糖厂废弃物40万立方/年，生产生物肥料30万吨/年。</t>
  </si>
  <si>
    <t>已完成三个厂房建设，正在进行设备安装。</t>
  </si>
  <si>
    <t>广西对比生物科技有限公司</t>
  </si>
  <si>
    <t>西江保税物流中心（B型）</t>
  </si>
  <si>
    <t>广西贵港市江南投资建设发展有限公司西江保税物流中心（B型）</t>
  </si>
  <si>
    <t>2017-450804-59-01-004852</t>
  </si>
  <si>
    <t>总建筑面积16.1万平方米，建设仓库、海关查验车厂以及配套附属设施。</t>
  </si>
  <si>
    <t>室内外装饰装修。</t>
  </si>
  <si>
    <t>广西贵港市江南投资建设发展有限公司</t>
  </si>
  <si>
    <t>贵港市西江产业园科创产业基地标准厂房项目（一期）</t>
  </si>
  <si>
    <t>贵港市福创投资有限责任公司贵港市西江产业园科创产业基地标准厂房项目（一期）</t>
  </si>
  <si>
    <t>2020-450802-47-01-029398</t>
  </si>
  <si>
    <t>总建筑面积30.96万平方米，建设生产车间25栋、企业研发总部、研发中心18栋、业务用房等。</t>
  </si>
  <si>
    <t>1#-17#楼已完成主体结构封顶施工，正在进行装修、装饰工程的施工；18#-27#楼正在进行主体结构的施工；目前工程总体进度占比54%。</t>
  </si>
  <si>
    <t>竣工验收合格并交付使用。</t>
  </si>
  <si>
    <t>贵港市福创投资有限责任公司</t>
  </si>
  <si>
    <t>贵港市产业园区基础设施建设项目</t>
  </si>
  <si>
    <t>贵港市悦景投资发展有限公司贵港市产业园区基础设施建设项目</t>
  </si>
  <si>
    <t>2017-450802-48-01-014813</t>
  </si>
  <si>
    <t>粤桂园华电路长2384米，红线宽50米；石卡园沿江大道南延线道路长2360米，红线宽36米。</t>
  </si>
  <si>
    <t>华电路通车使用；南延长线北段水稳层施工，南段路床施工。</t>
  </si>
  <si>
    <t>南延长线完工通车。</t>
  </si>
  <si>
    <t>贵港市悦景投资发展有限公司</t>
  </si>
  <si>
    <t>广西贵港市地下综合管廊（一期）及道路工程PPP项目</t>
  </si>
  <si>
    <t>贵港市国冶管廊建设有限公司广西贵港市地下综合管廊（一期）及道路工程PPP项目</t>
  </si>
  <si>
    <t>2017-450800-48-01-011111</t>
  </si>
  <si>
    <t>建设地下综合管廊（一期）及道路工程总长10.3千米。</t>
  </si>
  <si>
    <t>完成管廊施工10.1千米，道路施工9.0千米。</t>
  </si>
  <si>
    <t>完成项目收尾工程。</t>
  </si>
  <si>
    <t>贵港市国冶管廊建设有限公司</t>
  </si>
  <si>
    <t>贵港市2021年市本级老旧小区改造项目</t>
  </si>
  <si>
    <t>广西贵港市城市投资发展集团有限公司贵港市2021年市本级老旧小区改造项目</t>
  </si>
  <si>
    <t>2020-450800-47-01-053853</t>
  </si>
  <si>
    <t>总建筑面积为27.7万平方米，对贵港市港北区等38个老旧小区进行改造，涉及改造户数为2860户，楼栋数237栋。</t>
  </si>
  <si>
    <t>屋面防水工程施工完毕，楼梯护手施工完毕，室外管沟施工完毕。</t>
  </si>
  <si>
    <t>广西贵港市城市投资发展集团有限公司</t>
  </si>
  <si>
    <t>广西平南县环保发电厂</t>
  </si>
  <si>
    <t>广西平南县北控水务环保有限公司广西平南县环保发电厂</t>
  </si>
  <si>
    <t>2017-450800-44-01-000263</t>
  </si>
  <si>
    <t>设计日处理生活垃圾1200吨，配置2台1.2万千瓦汽轮发电机组。</t>
  </si>
  <si>
    <t>一期土建基本完成，设备安装调试中，室外道路进行硬化。</t>
  </si>
  <si>
    <t>广西平南县北控水务环保有限公司</t>
  </si>
  <si>
    <t>年产6300台（套）节能环保变充电设备生产线项目</t>
  </si>
  <si>
    <t>广西群星电气有限公司年产6300台（套）节能环保变充电设备生产线项目</t>
  </si>
  <si>
    <t>2018-450802-38-03-029811</t>
  </si>
  <si>
    <t>总建筑面积2.3万平方米，分三期建设，总设计年产6000台非晶合金变压器、年产300套商用智能充电站。</t>
  </si>
  <si>
    <t>完成厂房主体建设。</t>
  </si>
  <si>
    <t>广西群星电气有限公司</t>
  </si>
  <si>
    <t>广西主要支流郁江贵港市石卡至竹村段河道治理工程</t>
  </si>
  <si>
    <t>贵港市城区防洪管理处广西主要支流郁江贵港市石卡至竹村段河道治理工程</t>
  </si>
  <si>
    <t>2017-450800-76-01-000742</t>
  </si>
  <si>
    <t>防洪工程</t>
  </si>
  <si>
    <t>堤防按50年一遇洪水标准设计，新建防洪堤10.451千米、护岸6.456千米等工程。</t>
  </si>
  <si>
    <t>已完成防洪堤建设8.8千米、护岸5.756千米、防洪排涝闸2座、临时排涝涵3座、大冲二泵站加固、大冲改扩建防洪排涝闸工程，林桥江防洪排涝闸工程新建部分已基本完成。</t>
  </si>
  <si>
    <t>完成余下1.6千米防洪堤及0.7千米护岸。</t>
  </si>
  <si>
    <t>贵港市城区防洪管理处</t>
  </si>
  <si>
    <t>手机整机、儿童手表、智能穿戴组装生产项目</t>
  </si>
  <si>
    <t>广西锐赛电子科技有限公司手机整机、儿童手表、智能穿戴组装生产项目</t>
  </si>
  <si>
    <t>2106-450802-04-04-280446</t>
  </si>
  <si>
    <t>租用厂房面积1.6万平方米，建设整机组装生产线10条线（6条数码成品组装线，4条儿童手表和智能穿戴组装线），引进设备约20台。</t>
  </si>
  <si>
    <t>完成厂房装修。</t>
  </si>
  <si>
    <t>设备安装投产。</t>
  </si>
  <si>
    <t>广西锐赛电子科技有限公司</t>
  </si>
  <si>
    <t>年产3500千米聚氯乙烯电线电缆项目</t>
  </si>
  <si>
    <t>广西名桂电缆有限公司年产3500千米聚氯乙烯电线电缆项目</t>
  </si>
  <si>
    <t>2019-450802-41-03-006506</t>
  </si>
  <si>
    <t>电力工业</t>
  </si>
  <si>
    <t>总建筑面积5万平方米，引进生产设备316套，建成5条生产线。</t>
  </si>
  <si>
    <t>完成一栋钢结构厂房及办公楼建设工作，同步安装设备调试。</t>
  </si>
  <si>
    <t>广西名桂电缆有限公司</t>
  </si>
  <si>
    <t>年产5万吨水泥外加剂、15万吨混凝土外加剂项目</t>
  </si>
  <si>
    <t>贵港海螺台泥新材料科技有限公司年产5万吨水泥外加剂、15万吨混凝土外加剂项目</t>
  </si>
  <si>
    <t>2020-450804-26-03-042543</t>
  </si>
  <si>
    <t>建材工业</t>
  </si>
  <si>
    <t>建设生产厂房、仓库、办公楼、购置机械设备安装等。</t>
  </si>
  <si>
    <t>正在进行试生产。</t>
  </si>
  <si>
    <t>贵港海螺台泥新材料科技有限公司</t>
  </si>
  <si>
    <t>年产12万套互感器生产线项目</t>
  </si>
  <si>
    <t>广西国煌电力科技有限公司年产12万套互感器生产线项目</t>
  </si>
  <si>
    <t>2019-450803-40-03-008543</t>
  </si>
  <si>
    <t>总建筑面积1.7万平方米，建设2个车间、生产研发楼、其它辅助用房。</t>
  </si>
  <si>
    <t>已建设完成一个车间，办公楼建设到3楼。</t>
  </si>
  <si>
    <t>建设车间、生产研发楼、其它辅助用房。</t>
  </si>
  <si>
    <t>广西国煌电力科技有限公司</t>
  </si>
  <si>
    <t>玉林市人民政府</t>
  </si>
  <si>
    <t>广西（北流）轻工产业园——高端服装绿色制造基地项目</t>
  </si>
  <si>
    <t>广西铜州控股有限公司广西（北流）轻工产业园——高端服装绿色制造基地项目</t>
  </si>
  <si>
    <t>2019-450981-41-01-039084</t>
  </si>
  <si>
    <t>纺织服装与皮革工业</t>
  </si>
  <si>
    <t>建设标准厂房60万平方米，以及配套道路等基础设施。</t>
  </si>
  <si>
    <t>已开工建设标准厂房76万平方米，已封顶45万平方米。</t>
  </si>
  <si>
    <t>广西铜州控股有限公司</t>
  </si>
  <si>
    <t>玉林（福绵）生态纺织基地建设项目</t>
  </si>
  <si>
    <t>广西永赢投资开发有限公司玉林（福绵）生态纺织基地建设项目</t>
  </si>
  <si>
    <t>2018-450903-18-03-006069</t>
  </si>
  <si>
    <t>总建筑面积118万平方米，建设纺织标准生产厂房，以及配套设施。</t>
  </si>
  <si>
    <t>已有6家企业试投产，20家企业开工建设,其中规上工业企业1家。</t>
  </si>
  <si>
    <t>广西永赢投资开发有限公司</t>
  </si>
  <si>
    <t>陆川县人民医院分院项目</t>
  </si>
  <si>
    <t>2019-450922-83-01-004841</t>
  </si>
  <si>
    <t>建设业务楼5.2万平方米。</t>
  </si>
  <si>
    <t>正在进行综合楼15层框架梁板绑扎。</t>
  </si>
  <si>
    <t>完成综合业务楼21层框架结构并室内外装修。</t>
  </si>
  <si>
    <t>陆川县人民医院</t>
  </si>
  <si>
    <t>马子岭风电场三期工程</t>
  </si>
  <si>
    <t>广西华业新能源有限公司马子岭风电场三期工程</t>
  </si>
  <si>
    <t>2017-450923-44-02-029557</t>
  </si>
  <si>
    <t>装机50兆瓦风力发电机组、集成线路、升压站等。</t>
  </si>
  <si>
    <t>完成了升压站及送出线路、进场道路，办公场所的建设占总工程量的15%。</t>
  </si>
  <si>
    <t>广西华业新能源有限公司</t>
  </si>
  <si>
    <t>广西（北流）轻工产业园——金属制造产业园项目</t>
  </si>
  <si>
    <t>广西铜州控股有限公司广西（北流）轻工产业园——金属制造产业园项目</t>
  </si>
  <si>
    <t>2019-450981-41-01-043896</t>
  </si>
  <si>
    <t>有色金属工业</t>
  </si>
  <si>
    <t>已开工建设标准厂房75万平方米，已封顶65万平方米。</t>
  </si>
  <si>
    <t>中广核兴业风力发电有限公司中广核兴业北市风电场项目</t>
  </si>
  <si>
    <t>2020-450000-44-02-024070</t>
  </si>
  <si>
    <t>装机容量130兆瓦，新建一座110千伏升压站。</t>
  </si>
  <si>
    <t>风机基础浇筑。</t>
  </si>
  <si>
    <t>中广核兴业风力发电有限公司</t>
  </si>
  <si>
    <t>百色市人民政府</t>
  </si>
  <si>
    <t>乐业扶贫风电项目</t>
  </si>
  <si>
    <t>中广核新能源乐业有限公司乐业扶贫风电项目</t>
  </si>
  <si>
    <t>2019-451028-44-02-030741</t>
  </si>
  <si>
    <t>建设规模198兆瓦，分两期实施。一期建设51兆瓦，二期建设145.2兆瓦。</t>
  </si>
  <si>
    <t>逻西升压站一、二次设备完成安装调试，风机基础完成6台浇筑，35千伏送出线路组塔完成14基，35千伏集电线路组塔完成11基。逻沙风机集电架空线路已拉线完成。</t>
  </si>
  <si>
    <t>中广核新能源乐业有限公司</t>
  </si>
  <si>
    <t>百色城市环境综合整治项目</t>
  </si>
  <si>
    <t>广西田东吉电新能源有限公司田东县江城镇江城村100兆瓦光伏电站项目</t>
  </si>
  <si>
    <t>2020-451000-44-03-017767</t>
  </si>
  <si>
    <t>建设规模100兆瓦，新建光伏发电项目。</t>
  </si>
  <si>
    <t>10</t>
  </si>
  <si>
    <t>大面积完成打桩工作，即将安装太阳能面板。</t>
  </si>
  <si>
    <t>广西田东吉电新能源有限公司</t>
  </si>
  <si>
    <t>贺州市人民政府</t>
  </si>
  <si>
    <t>贺州市路花水库工程（贺州市备用水源）</t>
  </si>
  <si>
    <t>贺州市城市建设投资开发有限公司贺州市路花水库工程</t>
  </si>
  <si>
    <t>2017-450000-76-01-000919</t>
  </si>
  <si>
    <t>水库及水利枢纽</t>
  </si>
  <si>
    <t>总库容1297万立方米，电站装机容量2兆瓦，日供水能力10万吨。</t>
  </si>
  <si>
    <t>基本完工。</t>
  </si>
  <si>
    <t>贺州市城市建设投资开发有限公司</t>
  </si>
  <si>
    <t>昭平县城江滨新区智能地下停车场项目</t>
  </si>
  <si>
    <t>广西昭平县城市建设投资有限公司昭平县城江滨新区智能地下停车场项目</t>
  </si>
  <si>
    <t>2020-451121-78-01-006195</t>
  </si>
  <si>
    <t>新建停车位967个，建设安全、绿化等相关配套基础设施。</t>
  </si>
  <si>
    <t>已完成主体结构验收，外墙顶板防水、边坡回填已完成，二次结构已完成。</t>
  </si>
  <si>
    <t>完成主体工程及地面绿化等，完工投入使用。</t>
  </si>
  <si>
    <t>广西昭平县城市建设投资有限公司</t>
  </si>
  <si>
    <t>贺州市东融广场（原贺州火车站综合交通枢纽及配套基础设施建设项目）</t>
  </si>
  <si>
    <t>贺州市生态新城开发有限公司贺州市东融广场</t>
  </si>
  <si>
    <t>2016-451119-47-01-003119</t>
  </si>
  <si>
    <t>总建筑面积14.9万平方米，建设土建工程、广场地块平整及相关配套设施建设等。</t>
  </si>
  <si>
    <t>完成总工程量的96.3%；完成主体结构13.4万平方米，完成广场铺装及绿化15.5万平方米。</t>
  </si>
  <si>
    <t>贺州市生态新城开发有限公司</t>
  </si>
  <si>
    <t>桂东电力110千伏电网（南片）完善工程</t>
  </si>
  <si>
    <t>广西桂东电力股份有限公司桂东电力110千伏电网（南片）完善工程</t>
  </si>
  <si>
    <t>2018-450000-44-02-000003</t>
  </si>
  <si>
    <t>建设京南电站至旺甫变电站段，长46千米。</t>
  </si>
  <si>
    <t>基础浇筑完成262基，占95.27%，组塔完成257基，占93.45%，导线架设完成86.353千米，占79.47%。</t>
  </si>
  <si>
    <t>广西桂东电力股份有限公司</t>
  </si>
  <si>
    <t>黄姚古镇·龙门街文化旅游项目</t>
  </si>
  <si>
    <t>广西岭域创和文旅投资有限公司黄姚古镇·龙门街文化旅游项目</t>
  </si>
  <si>
    <t>2018-451121-47-03-002757</t>
  </si>
  <si>
    <t>总建筑面积3万平方米，打造黄姚古镇旅游基地。</t>
  </si>
  <si>
    <t>主体已完成。</t>
  </si>
  <si>
    <t>广西岭域创和文旅投资有限公司</t>
  </si>
  <si>
    <t>贺州市金泰湖水生态综合治理工程(一期）</t>
  </si>
  <si>
    <t>贺州市宏海建设开发有限公司贺州市金泰湖水生态综合治理工程(一期）</t>
  </si>
  <si>
    <t>2017-451119-76-01-009857</t>
  </si>
  <si>
    <t>新建金泰湖一座、金泰湖护岸2.6千米，整治育才河全长1.8千米，新建育才河液压升降坝一座。</t>
  </si>
  <si>
    <t>完成湖区已开挖295亩，护岸砌筑2.1千米，1700米栈桥及1座液压坝安装。</t>
  </si>
  <si>
    <t>贺州市宏海建设开发有限公司</t>
  </si>
  <si>
    <t>贺州市八步区、平桂区2020年农村电网改造升级工程项目</t>
  </si>
  <si>
    <t>广西桂东电力股份有限公司贺州市八步区、平桂区2020年农村电网改造升级工程项目</t>
  </si>
  <si>
    <t>2020-450000-44-01-005741</t>
  </si>
  <si>
    <t>新建（改造）35千伏变电站2座，变电总容量8.8兆伏安；110千伏变电站4座，变电容量200兆伏安；35千伏线路19千米；10千伏中压线路76条，配电台区1137个，10千伏中压线路长约1449.84千米。</t>
  </si>
  <si>
    <t>3</t>
  </si>
  <si>
    <t>完成全部工程量，收尾工作。</t>
  </si>
  <si>
    <t>贺州(贺街)至富川一级公路</t>
  </si>
  <si>
    <t>贺州市交投集团贺州(贺街)至富川一级公路</t>
  </si>
  <si>
    <t>2018-451102-48-01-043210</t>
  </si>
  <si>
    <t>一级公路，全长104.9千米，路基红线宽24.5米。</t>
  </si>
  <si>
    <t>钟山段已完工；富川段路基工程完成100%，路面工程完成90%，桥涵工程完成100%。</t>
  </si>
  <si>
    <t>贺州市交投集团</t>
  </si>
  <si>
    <t>贺州市八步区文化旅游新城项目首期市政基础配套设施项目（第二期）</t>
  </si>
  <si>
    <t>贺州现代产业园发展有限公司贺州市八步区文化旅游新城项目首期市政基础配套设施项目（第二期）</t>
  </si>
  <si>
    <t>2018-451102-78-01-035561</t>
  </si>
  <si>
    <t>市政道路，5条道路总长约2745米，道路红线宽20-40米。</t>
  </si>
  <si>
    <t>完成2700米水稳层铺设和1200米沥青铺设。</t>
  </si>
  <si>
    <t>完成市政道路建设。</t>
  </si>
  <si>
    <t>贺州现代产业园发展有限公司</t>
  </si>
  <si>
    <t>河池市人民政府</t>
  </si>
  <si>
    <t>环江县猫鼻岭至金环大道一期工程</t>
  </si>
  <si>
    <t>环江县城投公司环江县猫鼻岭至金环大道一期工程</t>
  </si>
  <si>
    <t>2019-450000-54-01-014868</t>
  </si>
  <si>
    <t>新建一级公路2.8千米，改建二级公路1.2千米。</t>
  </si>
  <si>
    <t>一标路基工程完成100%，道路工程完成65.32%，照明工程完成55%，桥涵工程完成100%，绿化工程完成55%。二标完成主线级配碎石层及排水工程。</t>
  </si>
  <si>
    <t>环江县城投公司</t>
  </si>
  <si>
    <t>天峨县县城四桥</t>
  </si>
  <si>
    <t>天峨县交通运输局天峨县县城四桥</t>
  </si>
  <si>
    <t>2016-451222-48-01-011873</t>
  </si>
  <si>
    <t>桥梁长度约384米，宽24米，引道长度2267米。</t>
  </si>
  <si>
    <t>完成5#墩，边跨合拢；完成箱梁段的施工；完成7号桥墩施工；基本完成桥梁引道道路的施工。</t>
  </si>
  <si>
    <t>天峨县交通运输局</t>
  </si>
  <si>
    <t>南丹县全域旅游项目-千家瑶寨·万户瑶乡中国白裤瑶民族风情小镇项目</t>
  </si>
  <si>
    <t>广西梦之瑶旅游开发有限公司南丹县全域旅游项目-千家瑶寨·万户瑶乡中国白裤瑶民族风情小镇项目</t>
  </si>
  <si>
    <t>2017-451221-81-03-039686</t>
  </si>
  <si>
    <t>总建筑面积50万平方米。建设白裤瑶易地搬迁居住区、商业街、民族体育小镇等。</t>
  </si>
  <si>
    <t>完成组团水景主体轮廓，完善景区绿化工作及水景边景观，开工建设风雨桥安华桥。</t>
  </si>
  <si>
    <t>广西梦之瑶旅游开发有限公司</t>
  </si>
  <si>
    <t>S303环江川山（都川）至下南公路项目</t>
  </si>
  <si>
    <t>环江毛南族自治县交通运输局S303环江川山（都川）至下南公路项目</t>
  </si>
  <si>
    <t>2017-451226-48-01-008682</t>
  </si>
  <si>
    <t>二级公路，扩建全长25.1千米，路基红线宽8.5米。</t>
  </si>
  <si>
    <t>完成土石方100%，完成路基100%，完成底基层100%，完成路面22千米。</t>
  </si>
  <si>
    <t>环江毛南族自治县交通运输局</t>
  </si>
  <si>
    <t>环江县华山至驯乐（何家寨）公路工程</t>
  </si>
  <si>
    <t>环江县城投公司环江县华山至驯乐（何家寨）公路工程</t>
  </si>
  <si>
    <t>2016-451226-48-01-012278</t>
  </si>
  <si>
    <t>二级公路，全长49.5千米，路基红线宽8.5米。</t>
  </si>
  <si>
    <t>完成路基、混凝土路面施工。</t>
  </si>
  <si>
    <t>河池市老虎山片区棚户区改造项目</t>
  </si>
  <si>
    <t>河池市城市投资建设发展有限公司河池市老虎山片区棚户区改造项目</t>
  </si>
  <si>
    <t>2018-451202-48-01-044949</t>
  </si>
  <si>
    <t>总建筑面积50.6万平方米，建设安置用房及配套实施。</t>
  </si>
  <si>
    <t>上任进行竣工验收整改；芝田进行竣工验收整改；下任完工；农贸路计划进行验收；塘面路完成314米路面水稳基层施工；下穿黔桂铁路立交工程完成市政道路部分的混凝土挡土墙浇筑等。</t>
  </si>
  <si>
    <t>河池市城市投资建设发展有限公司</t>
  </si>
  <si>
    <t>河池市大任产业园—药融园标准厂房及配套设施项目（一期）</t>
  </si>
  <si>
    <t>河池市国有资产投资经营有限责任公司河池市大任产业园—药融园标准厂房及配套设施项目（一期）</t>
  </si>
  <si>
    <t>2019-451209-47-01-016335</t>
  </si>
  <si>
    <t>总建筑面积约12.4万平方米。建设标准厂房、办公综合楼、宿舍及室外工程等。</t>
  </si>
  <si>
    <t>完成20栋厂房及仓库建设。</t>
  </si>
  <si>
    <t>河池市国有资产投资经营有限责任公司</t>
  </si>
  <si>
    <t>来宾市人民政府</t>
  </si>
  <si>
    <t>来宾市现代农业产业园澳洲坚果项目</t>
  </si>
  <si>
    <t>来宾市怡祥农业科技有限公司来宾市现代农业产业园澳洲坚果项目</t>
  </si>
  <si>
    <t>2017-451300-05-03-040312</t>
  </si>
  <si>
    <t>种植澳洲坚果、林下套种玉米、菠萝、养肉鸡120万只。</t>
  </si>
  <si>
    <t>开工建设初加工厂。</t>
  </si>
  <si>
    <t>完成初加工厂、水肥一体化、智慧农业第二期建设。</t>
  </si>
  <si>
    <t>来宾市怡祥农业科技有限公司</t>
  </si>
  <si>
    <t>广西鸥美嘉木业有限公司年产200万张杉木环保生态板项目</t>
  </si>
  <si>
    <t>2020-451324-20-03-007184</t>
  </si>
  <si>
    <t>新建标准化厂房1万平方米、仓库面积800平方米等，建成年产200万张杉木环保生态面漆板生产能力。</t>
  </si>
  <si>
    <t>完成标准厂房主体建设。</t>
  </si>
  <si>
    <t>广西鸥美嘉木业有限公司</t>
  </si>
  <si>
    <t>象州县铜资源环保再生利用项目</t>
  </si>
  <si>
    <t>广西飞南资源利用有限公司象州县铜资源环保再生利用项目</t>
  </si>
  <si>
    <t>2018-451322-42-03-002715</t>
  </si>
  <si>
    <t>建设火法冶炼区、原料堆放区等工程，年处理30万吨危废、2万吨的含铜固废及10万吨紫杂铜，年产阳极铜10万吨等。</t>
  </si>
  <si>
    <t>完成主厂房钢结构吊装，完成原料仓、综合仓库总体90%。</t>
  </si>
  <si>
    <t>广西飞南资源利用有限公司</t>
  </si>
  <si>
    <t>忻城宿邓低风速试验风电场工程项目</t>
  </si>
  <si>
    <t>中节能风力发电股份有限公司忻城宿邓低风速试验风电场工程项目</t>
  </si>
  <si>
    <t>2017-451321-44-02-026773</t>
  </si>
  <si>
    <t>总装机容量50.6兆瓦，安装23台单机容量2.2兆瓦的风电机组。</t>
  </si>
  <si>
    <t>完成开关站及部分风机机站建设。</t>
  </si>
  <si>
    <t>中节能风力发电股份有限公司</t>
  </si>
  <si>
    <t>中电投广西合山洛山5万千瓦风电场</t>
  </si>
  <si>
    <t>中电投电力工程有限公司中电投广西合山洛山5万千瓦风电场</t>
  </si>
  <si>
    <t>2017-451381-44-02-021326</t>
  </si>
  <si>
    <t>总装机容量48.4兆瓦，建设16台风电机组、配套升压站、送出线路。</t>
  </si>
  <si>
    <t>完成风机基础浇筑、场内集电线路60%；首批风机并网发电。</t>
  </si>
  <si>
    <t>中电投电力工程有限公司</t>
  </si>
  <si>
    <t>来宾港兴宾港区迁江大村作业区一期工程项目</t>
  </si>
  <si>
    <t>广西义来码头有限公司来宾港兴宾港区迁江大村作业区一期工程项目</t>
  </si>
  <si>
    <t>2020-451300-55-02-010035</t>
  </si>
  <si>
    <t>建设3个2000吨级散货泊位，年计划吞吐量550万吨，年设计通过能力为586万吨。</t>
  </si>
  <si>
    <t>完成主体工程、进场道路建设及设备安装。</t>
  </si>
  <si>
    <t>广西义来码头有限公司</t>
  </si>
  <si>
    <t>来宾港武宣港区大仁作业区工程项目</t>
  </si>
  <si>
    <t>广西新东运矿业有限公司来宾港武宣港区大仁作业区工程项目</t>
  </si>
  <si>
    <t>2019-451300-55-02-030617</t>
  </si>
  <si>
    <t>建设4个3000吨级散货出口泊位、1个3000吨级多用途泊位，年吞吐量1200万吨。</t>
  </si>
  <si>
    <t>11</t>
  </si>
  <si>
    <t>完成水工主体部分建设。</t>
  </si>
  <si>
    <t>广西新东运矿业有限公司</t>
  </si>
  <si>
    <t>忻城县发展黑山羊产业链项目</t>
  </si>
  <si>
    <t>忻城县强农牧业发展有限公司忻城县发展黑山羊产业链项目</t>
  </si>
  <si>
    <t>2019-451321-03-01-041067</t>
  </si>
  <si>
    <t>总建筑面积5万平方米，建设一个核心种羊基地和各乡镇的育肥羊场，种羊场主要建设种羊栏舍70个。</t>
  </si>
  <si>
    <t>土建工程已基本完成，设备购置安装工程已完成大约50%，工程总进度已完成大约90%</t>
  </si>
  <si>
    <t>忻城县强农牧业发展有限公司</t>
  </si>
  <si>
    <t>忻城县欧洞乡欧洞村标准化生态养殖项目</t>
  </si>
  <si>
    <t>广西来宾市同盼牧歌养殖有限公司忻城县欧洞乡欧洞村标准化生态养殖项目</t>
  </si>
  <si>
    <t>2020-451321-03-03-020757</t>
  </si>
  <si>
    <t>总建筑面积12万平方米，建设种猪场和保培场，存栏基础母猪4000头，保培场约10万平方米。</t>
  </si>
  <si>
    <t>2020-2021年</t>
  </si>
  <si>
    <t>完成一期工程建设。</t>
  </si>
  <si>
    <t>广西来宾市同盼牧歌养殖有限公司</t>
  </si>
  <si>
    <t>南方牛都全产业链扶贫项目</t>
  </si>
  <si>
    <t>忻城县农投发展集团有限公司南方牛都全产业链扶贫项目</t>
  </si>
  <si>
    <t>2019-451321-03-01-041509</t>
  </si>
  <si>
    <t>建设饲料加工基地、练江养殖基地、果遂养殖基地、凤凰山养殖基地、九龙养殖基地、屠宰冷链一体化工厂。</t>
  </si>
  <si>
    <t>主体结构已完成，完成装修及设备安装工作。</t>
  </si>
  <si>
    <t>忻城县农投发展集团有限公司</t>
  </si>
  <si>
    <t>崇左市人民政府</t>
  </si>
  <si>
    <t>广西华天宝制药有限公司厂房建设项目</t>
  </si>
  <si>
    <t>2020-451425-27-03-009924</t>
  </si>
  <si>
    <t>总建筑面积约3.5万平方米，建设制剂车间、提取车间、仓库、综合楼、锅炉房等。</t>
  </si>
  <si>
    <t>完成1#、4#制剂车间、5#仓库、2#提取车间、3#综合办公楼建设，部分设备的购入。</t>
  </si>
  <si>
    <t>广西华天宝制药有限公司</t>
  </si>
  <si>
    <t>崇左市江北污水处理厂及城区管网工程</t>
  </si>
  <si>
    <t>崇左市住房和城乡建设委员会崇左市江北污水处理厂及城区管网工程</t>
  </si>
  <si>
    <t>2018-451402-77-01-023648</t>
  </si>
  <si>
    <t>污水处理</t>
  </si>
  <si>
    <t>新建一座2万吨/日污水处理厂，配套新建污水管网23.8千米，改造污水支管10千米。</t>
  </si>
  <si>
    <t>厂区建设工程量完成90%，完成管网总工程量的85%，总平主管开始开挖。</t>
  </si>
  <si>
    <t>崇左市住房和城乡建设委员会</t>
  </si>
  <si>
    <t>宁明爱店云天东盟物联港</t>
  </si>
  <si>
    <t>广西云天中药城置业有限公司宁明爱店云天东盟物联港</t>
  </si>
  <si>
    <t>2016-451422-70-03-009963</t>
  </si>
  <si>
    <t>总建筑面积9.7万平方米，建设商务区、加工仓储区及配套设施。</t>
  </si>
  <si>
    <t>已建成厂房7座。</t>
  </si>
  <si>
    <t>广西云天中药城置业有限公司</t>
  </si>
  <si>
    <t>大新硕龙口岸（升格）基础设施工程</t>
  </si>
  <si>
    <t>大新县商务和口岸管理局大新硕龙口岸（升格）基础设施工程</t>
  </si>
  <si>
    <t>2017-451424-47-01-010592</t>
  </si>
  <si>
    <t>总建筑面积5.25万平方米，建设大新硕龙口岸（硕龙主通道）和大新硕龙口岸办公楼等。</t>
  </si>
  <si>
    <t>已完成办公楼主体建设。</t>
  </si>
  <si>
    <t>大新县商务和口岸管理局</t>
  </si>
  <si>
    <t>南宁—崇左城际铁路崇左南站综合体项目</t>
  </si>
  <si>
    <t>崇左市城市建设投资有限责任公司南宁—崇左城际铁路崇左南站综合体项目</t>
  </si>
  <si>
    <t>2019-451402-53-01-014391</t>
  </si>
  <si>
    <t>总建筑面积约49万平方米，建设崇左南站综合体、商业商务区等。</t>
  </si>
  <si>
    <t>站前广场工程完成90%，中轴广场地下空间工程完成100%，高铁片区路网工程：道路土石方完成90%，污水管完成55%，雨水管完成60%。</t>
  </si>
  <si>
    <t>崇左市城市建设投资有限责任公司</t>
  </si>
  <si>
    <t>中国－东盟南宁空港扶绥经济区科技创业园项目</t>
  </si>
  <si>
    <t>广西空港投资开发有限责任公司中国－东盟南宁空港扶绥经济区科技创业园项目</t>
  </si>
  <si>
    <t>2019-451421-47-01-003167</t>
  </si>
  <si>
    <t>总建筑面积14.3万平方米，建设空港科技创业园厂房及配套设施。</t>
  </si>
  <si>
    <t>1#厂房、2#厂房及仓库完成竣工验收，3#厂房完成收尾。</t>
  </si>
  <si>
    <t>广西空港投资开发有限责任公司</t>
  </si>
  <si>
    <t>大新县边民互市点基础设施建设项目</t>
  </si>
  <si>
    <t>广西养利农业投资开发有限公司大新县边民互市点基础设施建设项目</t>
  </si>
  <si>
    <t>2018-451424-47-01-029380</t>
  </si>
  <si>
    <t>总建筑面积2.1万平方米，建设岩应互市点联检办公用房、边检监护岗、H986扫描大厅、商铺、申报中心与结算中心办公楼等。</t>
  </si>
  <si>
    <t>申报中心主体封顶；二层、三层完成砌筑及二次结构施工完成；设备用房主体封顶；业务综合楼主体封顶；水渠明渠完成1256米。</t>
  </si>
  <si>
    <t>广西养利农业投资开发有限公司</t>
  </si>
  <si>
    <t>崇左市壶城棚户区建设投资有限公司崇左市城区棚户区改造项目（一期）B区</t>
  </si>
  <si>
    <t>2016-451402-47-01-003702</t>
  </si>
  <si>
    <t>总建筑面积27.6万平方米，建设5栋17层住宅楼、8栋26层住宅楼、1栋社区服务中心、1所幼儿园及相关配套设施。</t>
  </si>
  <si>
    <t>崇左市壶城棚户区建设投资有限公司</t>
  </si>
  <si>
    <t>崇左市壶城棚户区建设投资有限公司崇左市城区棚户区改造项目C区工程</t>
  </si>
  <si>
    <t>2017-451400-47-01-001919</t>
  </si>
  <si>
    <t>总建筑面积10万平方米，建设土建工程、安装工程、室内给排水工程、电气工程及室外总平等配套设施。</t>
  </si>
  <si>
    <t>完成工程量82%。</t>
  </si>
  <si>
    <t>崇左市壶城棚户区建设投资有限公司崇左市城区棚户区改造项目旧城棚改区安置点工程（B工程）</t>
  </si>
  <si>
    <t>2018-451402-47-01-015999</t>
  </si>
  <si>
    <t>总建筑面积20.5万平方米，建设主体工程、地下室、附属设施工程、供配电、供排水、设备安装等工程。</t>
  </si>
  <si>
    <t>完成工程量92%。</t>
  </si>
  <si>
    <t>广西龙州北部湾现代农业银耳生产全产业链项目</t>
  </si>
  <si>
    <t>广西龙州北部湾现代农业有限公司广西龙州北部湾现代农业银耳生产全产业链项目</t>
  </si>
  <si>
    <t>2018-451423-01-03-027650</t>
  </si>
  <si>
    <t>总建筑面积4.1万平方米，建设全工厂化银耳种植、全自动清洗等生产线。</t>
  </si>
  <si>
    <t>完成二期生产线设备采购，三期钢结构厂房建设36980平方米、冷库房建设130间、机械制冷设备采购安装228套、建成菌包生产线一条、建成无尘净化车间2200平方米。</t>
  </si>
  <si>
    <t>广西龙州北部湾现代农业有限公司</t>
  </si>
  <si>
    <t>龙州岭南至上金二级公路</t>
  </si>
  <si>
    <t>龙州县交通运输局龙州岭南至上金二级公路</t>
  </si>
  <si>
    <t>2016-451423-48-01-001891</t>
  </si>
  <si>
    <t>二级公路，全长13.8千米，路基红线宽8.5米。</t>
  </si>
  <si>
    <t>路基完成13千米，圆管涵完成工程量100%，盖板涵完成工程量100%，小湾桥完成工程量100%。</t>
  </si>
  <si>
    <t>龙州县交通运输局</t>
  </si>
</sst>
</file>

<file path=xl/styles.xml><?xml version="1.0" encoding="utf-8"?>
<styleSheet xmlns="http://schemas.openxmlformats.org/spreadsheetml/2006/main">
  <numFmts count="11">
    <numFmt numFmtId="42" formatCode="_ &quot;￥&quot;* #,##0_ ;_ &quot;￥&quot;* \-#,##0_ ;_ &quot;￥&quot;* &quot;-&quot;_ ;_ @_ "/>
    <numFmt numFmtId="44" formatCode="_ &quot;￥&quot;* #,##0.00_ ;_ &quot;￥&quot;* \-#,##0.00_ ;_ &quot;￥&quot;* &quot;-&quot;??_ ;_ @_ "/>
    <numFmt numFmtId="43" formatCode="_ * #,##0.00_ ;_ * \-#,##0.00_ ;_ * &quot;-&quot;??_ ;_ @_ "/>
    <numFmt numFmtId="176" formatCode="@&quot;月&quot;"/>
    <numFmt numFmtId="177" formatCode="General&quot;项&quot;"/>
    <numFmt numFmtId="178" formatCode="0_ "/>
    <numFmt numFmtId="179" formatCode="&quot;由2021年&quot;@&quot;结&quot;&quot;转&quot;"/>
    <numFmt numFmtId="41" formatCode="_ * #,##0_ ;_ * \-#,##0_ ;_ * &quot;-&quot;_ ;_ @_ "/>
    <numFmt numFmtId="180" formatCode="0_);[Red]\(0\)"/>
    <numFmt numFmtId="181" formatCode="0.00_ "/>
    <numFmt numFmtId="182" formatCode="&quot;2021年&quot;@&quot;月&quot;"/>
  </numFmts>
  <fonts count="33">
    <font>
      <sz val="12"/>
      <name val="宋体"/>
      <charset val="134"/>
    </font>
    <font>
      <sz val="11"/>
      <color indexed="8"/>
      <name val="宋体"/>
      <charset val="134"/>
      <scheme val="minor"/>
    </font>
    <font>
      <b/>
      <sz val="16"/>
      <name val="宋体"/>
      <charset val="134"/>
      <scheme val="minor"/>
    </font>
    <font>
      <b/>
      <sz val="16"/>
      <color indexed="8"/>
      <name val="宋体"/>
      <charset val="134"/>
      <scheme val="minor"/>
    </font>
    <font>
      <sz val="11"/>
      <color theme="1"/>
      <name val="宋体"/>
      <charset val="134"/>
      <scheme val="minor"/>
    </font>
    <font>
      <sz val="18"/>
      <color indexed="8"/>
      <name val="宋体"/>
      <charset val="134"/>
      <scheme val="minor"/>
    </font>
    <font>
      <sz val="16"/>
      <name val="黑体"/>
      <charset val="134"/>
    </font>
    <font>
      <sz val="11"/>
      <name val="宋体"/>
      <charset val="134"/>
      <scheme val="minor"/>
    </font>
    <font>
      <sz val="20"/>
      <name val="方正小标宋简体"/>
      <charset val="134"/>
    </font>
    <font>
      <b/>
      <sz val="16"/>
      <name val="宋体"/>
      <charset val="134"/>
    </font>
    <font>
      <sz val="16"/>
      <name val="宋体"/>
      <charset val="134"/>
      <scheme val="minor"/>
    </font>
    <font>
      <sz val="16"/>
      <name val="宋体"/>
      <charset val="134"/>
    </font>
    <font>
      <sz val="18"/>
      <name val="宋体"/>
      <charset val="134"/>
      <scheme val="minor"/>
    </font>
    <font>
      <sz val="16"/>
      <name val="宋体"/>
      <charset val="0"/>
    </font>
    <font>
      <b/>
      <strike/>
      <sz val="16"/>
      <name val="宋体"/>
      <charset val="134"/>
    </font>
    <font>
      <sz val="11"/>
      <color theme="0"/>
      <name val="宋体"/>
      <charset val="134"/>
      <scheme val="minor"/>
    </font>
    <font>
      <b/>
      <sz val="11"/>
      <color theme="1"/>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sz val="11"/>
      <color rgb="FF9C0006"/>
      <name val="宋体"/>
      <charset val="134"/>
      <scheme val="minor"/>
    </font>
    <font>
      <sz val="11"/>
      <color rgb="FF3F3F76"/>
      <name val="宋体"/>
      <charset val="134"/>
      <scheme val="minor"/>
    </font>
    <font>
      <sz val="11"/>
      <color rgb="FF006100"/>
      <name val="宋体"/>
      <charset val="134"/>
      <scheme val="minor"/>
    </font>
    <font>
      <b/>
      <sz val="18"/>
      <color theme="3"/>
      <name val="宋体"/>
      <charset val="134"/>
      <scheme val="minor"/>
    </font>
    <font>
      <b/>
      <sz val="11"/>
      <color rgb="FF3F3F3F"/>
      <name val="宋体"/>
      <charset val="134"/>
      <scheme val="minor"/>
    </font>
    <font>
      <sz val="11"/>
      <color rgb="FF9C6500"/>
      <name val="宋体"/>
      <charset val="134"/>
      <scheme val="minor"/>
    </font>
    <font>
      <sz val="11"/>
      <color rgb="FFFA7D00"/>
      <name val="宋体"/>
      <charset val="134"/>
      <scheme val="minor"/>
    </font>
    <font>
      <b/>
      <sz val="15"/>
      <color theme="3"/>
      <name val="宋体"/>
      <charset val="134"/>
      <scheme val="minor"/>
    </font>
    <font>
      <b/>
      <sz val="11"/>
      <color rgb="FFFA7D00"/>
      <name val="宋体"/>
      <charset val="134"/>
      <scheme val="minor"/>
    </font>
    <font>
      <u/>
      <sz val="11"/>
      <color rgb="FF0000FF"/>
      <name val="宋体"/>
      <charset val="134"/>
      <scheme val="minor"/>
    </font>
    <font>
      <b/>
      <sz val="11"/>
      <color rgb="FFFFFFFF"/>
      <name val="宋体"/>
      <charset val="134"/>
      <scheme val="minor"/>
    </font>
    <font>
      <u/>
      <sz val="11"/>
      <color rgb="FF800080"/>
      <name val="宋体"/>
      <charset val="134"/>
      <scheme val="minor"/>
    </font>
  </fonts>
  <fills count="37">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C00000"/>
        <bgColor indexed="64"/>
      </patternFill>
    </fill>
    <fill>
      <patternFill patternType="solid">
        <fgColor rgb="FF0070C0"/>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4" fillId="20" borderId="0" applyNumberFormat="0" applyBorder="0" applyAlignment="0" applyProtection="0">
      <alignment vertical="center"/>
    </xf>
    <xf numFmtId="0" fontId="22" fillId="1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1" borderId="0" applyNumberFormat="0" applyBorder="0" applyAlignment="0" applyProtection="0">
      <alignment vertical="center"/>
    </xf>
    <xf numFmtId="0" fontId="21" fillId="12" borderId="0" applyNumberFormat="0" applyBorder="0" applyAlignment="0" applyProtection="0">
      <alignment vertical="center"/>
    </xf>
    <xf numFmtId="43" fontId="0" fillId="0" borderId="0" applyFont="0" applyFill="0" applyBorder="0" applyAlignment="0" applyProtection="0">
      <alignment vertical="center"/>
    </xf>
    <xf numFmtId="0" fontId="15" fillId="15"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1" fillId="29" borderId="11" applyNumberFormat="0" applyFont="0" applyAlignment="0" applyProtection="0">
      <alignment vertical="center"/>
    </xf>
    <xf numFmtId="0" fontId="15" fillId="28"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6" applyNumberFormat="0" applyFill="0" applyAlignment="0" applyProtection="0">
      <alignment vertical="center"/>
    </xf>
    <xf numFmtId="0" fontId="17" fillId="0" borderId="6" applyNumberFormat="0" applyFill="0" applyAlignment="0" applyProtection="0">
      <alignment vertical="center"/>
    </xf>
    <xf numFmtId="0" fontId="15" fillId="14" borderId="0" applyNumberFormat="0" applyBorder="0" applyAlignment="0" applyProtection="0">
      <alignment vertical="center"/>
    </xf>
    <xf numFmtId="0" fontId="20" fillId="0" borderId="8" applyNumberFormat="0" applyFill="0" applyAlignment="0" applyProtection="0">
      <alignment vertical="center"/>
    </xf>
    <xf numFmtId="0" fontId="15" fillId="27" borderId="0" applyNumberFormat="0" applyBorder="0" applyAlignment="0" applyProtection="0">
      <alignment vertical="center"/>
    </xf>
    <xf numFmtId="0" fontId="25" fillId="24" borderId="9" applyNumberFormat="0" applyAlignment="0" applyProtection="0">
      <alignment vertical="center"/>
    </xf>
    <xf numFmtId="0" fontId="29" fillId="24" borderId="7" applyNumberFormat="0" applyAlignment="0" applyProtection="0">
      <alignment vertical="center"/>
    </xf>
    <xf numFmtId="0" fontId="31" fillId="36" borderId="12" applyNumberFormat="0" applyAlignment="0" applyProtection="0">
      <alignment vertical="center"/>
    </xf>
    <xf numFmtId="0" fontId="4" fillId="32" borderId="0" applyNumberFormat="0" applyBorder="0" applyAlignment="0" applyProtection="0">
      <alignment vertical="center"/>
    </xf>
    <xf numFmtId="0" fontId="15" fillId="23" borderId="0" applyNumberFormat="0" applyBorder="0" applyAlignment="0" applyProtection="0">
      <alignment vertical="center"/>
    </xf>
    <xf numFmtId="0" fontId="27" fillId="0" borderId="10" applyNumberFormat="0" applyFill="0" applyAlignment="0" applyProtection="0">
      <alignment vertical="center"/>
    </xf>
    <xf numFmtId="0" fontId="16" fillId="0" borderId="5" applyNumberFormat="0" applyFill="0" applyAlignment="0" applyProtection="0">
      <alignment vertical="center"/>
    </xf>
    <xf numFmtId="0" fontId="23" fillId="19" borderId="0" applyNumberFormat="0" applyBorder="0" applyAlignment="0" applyProtection="0">
      <alignment vertical="center"/>
    </xf>
    <xf numFmtId="0" fontId="26" fillId="26" borderId="0" applyNumberFormat="0" applyBorder="0" applyAlignment="0" applyProtection="0">
      <alignment vertical="center"/>
    </xf>
    <xf numFmtId="0" fontId="4" fillId="18" borderId="0" applyNumberFormat="0" applyBorder="0" applyAlignment="0" applyProtection="0">
      <alignment vertical="center"/>
    </xf>
    <xf numFmtId="0" fontId="15" fillId="8" borderId="0" applyNumberFormat="0" applyBorder="0" applyAlignment="0" applyProtection="0">
      <alignment vertical="center"/>
    </xf>
    <xf numFmtId="0" fontId="4" fillId="17" borderId="0" applyNumberFormat="0" applyBorder="0" applyAlignment="0" applyProtection="0">
      <alignment vertical="center"/>
    </xf>
    <xf numFmtId="0" fontId="4" fillId="10" borderId="0" applyNumberFormat="0" applyBorder="0" applyAlignment="0" applyProtection="0">
      <alignment vertical="center"/>
    </xf>
    <xf numFmtId="0" fontId="4" fillId="31" borderId="0" applyNumberFormat="0" applyBorder="0" applyAlignment="0" applyProtection="0">
      <alignment vertical="center"/>
    </xf>
    <xf numFmtId="0" fontId="4" fillId="35" borderId="0" applyNumberFormat="0" applyBorder="0" applyAlignment="0" applyProtection="0">
      <alignment vertical="center"/>
    </xf>
    <xf numFmtId="0" fontId="15" fillId="7" borderId="0" applyNumberFormat="0" applyBorder="0" applyAlignment="0" applyProtection="0">
      <alignment vertical="center"/>
    </xf>
    <xf numFmtId="0" fontId="15" fillId="22" borderId="0" applyNumberFormat="0" applyBorder="0" applyAlignment="0" applyProtection="0">
      <alignment vertical="center"/>
    </xf>
    <xf numFmtId="0" fontId="4" fillId="30" borderId="0" applyNumberFormat="0" applyBorder="0" applyAlignment="0" applyProtection="0">
      <alignment vertical="center"/>
    </xf>
    <xf numFmtId="0" fontId="4" fillId="34" borderId="0" applyNumberFormat="0" applyBorder="0" applyAlignment="0" applyProtection="0">
      <alignment vertical="center"/>
    </xf>
    <xf numFmtId="0" fontId="15" fillId="6" borderId="0" applyNumberFormat="0" applyBorder="0" applyAlignment="0" applyProtection="0">
      <alignment vertical="center"/>
    </xf>
    <xf numFmtId="0" fontId="4" fillId="9" borderId="0" applyNumberFormat="0" applyBorder="0" applyAlignment="0" applyProtection="0">
      <alignment vertical="center"/>
    </xf>
    <xf numFmtId="0" fontId="15" fillId="13" borderId="0" applyNumberFormat="0" applyBorder="0" applyAlignment="0" applyProtection="0">
      <alignment vertical="center"/>
    </xf>
    <xf numFmtId="0" fontId="15" fillId="21" borderId="0" applyNumberFormat="0" applyBorder="0" applyAlignment="0" applyProtection="0">
      <alignment vertical="center"/>
    </xf>
    <xf numFmtId="0" fontId="0" fillId="0" borderId="0"/>
    <xf numFmtId="0" fontId="4" fillId="33" borderId="0" applyNumberFormat="0" applyBorder="0" applyAlignment="0" applyProtection="0">
      <alignment vertical="center"/>
    </xf>
    <xf numFmtId="0" fontId="15" fillId="25" borderId="0" applyNumberFormat="0" applyBorder="0" applyAlignment="0" applyProtection="0">
      <alignment vertical="center"/>
    </xf>
    <xf numFmtId="0" fontId="1" fillId="0" borderId="0">
      <alignment vertical="center"/>
    </xf>
    <xf numFmtId="0" fontId="0" fillId="0" borderId="0"/>
  </cellStyleXfs>
  <cellXfs count="102">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Alignment="1">
      <alignment vertical="center"/>
    </xf>
    <xf numFmtId="0" fontId="2" fillId="2" borderId="0" xfId="0" applyFont="1" applyFill="1" applyAlignment="1">
      <alignment vertical="center"/>
    </xf>
    <xf numFmtId="0" fontId="3" fillId="3" borderId="0" xfId="0" applyFont="1" applyFill="1" applyAlignment="1">
      <alignment horizontal="center" vertical="center" wrapText="1"/>
    </xf>
    <xf numFmtId="0" fontId="1" fillId="3" borderId="0" xfId="0" applyFont="1" applyFill="1" applyBorder="1" applyAlignment="1">
      <alignment vertical="center" wrapText="1"/>
    </xf>
    <xf numFmtId="0" fontId="1" fillId="3" borderId="0" xfId="0" applyFont="1" applyFill="1" applyBorder="1" applyAlignment="1">
      <alignment vertical="center"/>
    </xf>
    <xf numFmtId="0" fontId="1" fillId="3" borderId="0" xfId="0" applyFont="1" applyFill="1" applyAlignment="1">
      <alignment vertical="center"/>
    </xf>
    <xf numFmtId="0" fontId="1" fillId="2" borderId="0" xfId="0" applyFont="1" applyFill="1" applyAlignment="1">
      <alignment vertical="center"/>
    </xf>
    <xf numFmtId="0" fontId="2" fillId="0" borderId="0" xfId="0" applyFont="1" applyFill="1" applyAlignment="1">
      <alignment vertical="center" wrapText="1"/>
    </xf>
    <xf numFmtId="0" fontId="3" fillId="2" borderId="0" xfId="0" applyFont="1" applyFill="1" applyBorder="1" applyAlignment="1">
      <alignment horizontal="center" vertical="center" wrapText="1"/>
    </xf>
    <xf numFmtId="0" fontId="1" fillId="4" borderId="0" xfId="0" applyFont="1" applyFill="1" applyBorder="1" applyAlignment="1">
      <alignment vertical="center"/>
    </xf>
    <xf numFmtId="0" fontId="1" fillId="4" borderId="0" xfId="0" applyFont="1" applyFill="1" applyBorder="1" applyAlignment="1">
      <alignment vertical="center" wrapText="1"/>
    </xf>
    <xf numFmtId="0" fontId="3" fillId="2" borderId="0" xfId="0" applyFont="1" applyFill="1" applyAlignment="1">
      <alignment horizontal="center" vertical="center" wrapText="1"/>
    </xf>
    <xf numFmtId="0" fontId="1" fillId="2" borderId="0" xfId="0" applyFont="1" applyFill="1" applyBorder="1" applyAlignment="1">
      <alignment vertical="center"/>
    </xf>
    <xf numFmtId="0" fontId="2" fillId="4" borderId="0" xfId="0" applyFont="1" applyFill="1" applyAlignment="1">
      <alignment vertical="center"/>
    </xf>
    <xf numFmtId="0" fontId="1" fillId="4" borderId="0" xfId="0" applyFont="1" applyFill="1" applyAlignment="1">
      <alignment vertical="center" wrapText="1"/>
    </xf>
    <xf numFmtId="0" fontId="3" fillId="4" borderId="0" xfId="0" applyFont="1" applyFill="1" applyAlignment="1">
      <alignment horizontal="center" vertical="center" wrapText="1"/>
    </xf>
    <xf numFmtId="0" fontId="3" fillId="5" borderId="0" xfId="0" applyFont="1" applyFill="1" applyAlignment="1">
      <alignment horizontal="center" vertical="center" wrapText="1"/>
    </xf>
    <xf numFmtId="0" fontId="2" fillId="3" borderId="0" xfId="0" applyFont="1" applyFill="1" applyAlignment="1">
      <alignment vertical="center"/>
    </xf>
    <xf numFmtId="0" fontId="2" fillId="3" borderId="0" xfId="0" applyFont="1" applyFill="1" applyAlignment="1">
      <alignment vertical="center" wrapText="1"/>
    </xf>
    <xf numFmtId="0" fontId="2" fillId="4" borderId="0" xfId="0" applyFont="1" applyFill="1" applyAlignment="1">
      <alignment vertical="center" wrapText="1"/>
    </xf>
    <xf numFmtId="0" fontId="0" fillId="2" borderId="0" xfId="0" applyFill="1" applyAlignment="1">
      <alignment vertical="center" wrapText="1"/>
    </xf>
    <xf numFmtId="0" fontId="2" fillId="5" borderId="0" xfId="0" applyFont="1" applyFill="1" applyAlignment="1">
      <alignment vertical="center"/>
    </xf>
    <xf numFmtId="0" fontId="4" fillId="2" borderId="0" xfId="0" applyFont="1" applyFill="1" applyAlignment="1">
      <alignment vertical="center"/>
    </xf>
    <xf numFmtId="0" fontId="4" fillId="5" borderId="0" xfId="0" applyFont="1" applyFill="1" applyAlignment="1">
      <alignment vertical="center"/>
    </xf>
    <xf numFmtId="0" fontId="1" fillId="5" borderId="0" xfId="0" applyFont="1" applyFill="1" applyBorder="1" applyAlignment="1">
      <alignment vertical="center"/>
    </xf>
    <xf numFmtId="0" fontId="4" fillId="4" borderId="0" xfId="0" applyFont="1" applyFill="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178"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178" fontId="7" fillId="0" borderId="0" xfId="0" applyNumberFormat="1"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vertical="center" wrapText="1"/>
    </xf>
    <xf numFmtId="0" fontId="9" fillId="0" borderId="4" xfId="0" applyFont="1" applyFill="1" applyBorder="1" applyAlignment="1">
      <alignment horizontal="left" vertical="center" wrapText="1"/>
    </xf>
    <xf numFmtId="177"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178" fontId="9"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178" fontId="10"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4" xfId="0" applyFont="1" applyFill="1" applyBorder="1" applyAlignment="1">
      <alignment horizontal="left" vertical="center" wrapText="1"/>
    </xf>
    <xf numFmtId="0" fontId="11" fillId="0" borderId="1" xfId="0" applyFont="1" applyFill="1" applyBorder="1" applyAlignment="1">
      <alignment horizontal="left" vertical="center" wrapText="1"/>
    </xf>
    <xf numFmtId="177" fontId="11" fillId="0" borderId="1" xfId="0" applyNumberFormat="1" applyFont="1" applyFill="1" applyBorder="1" applyAlignment="1">
      <alignment horizontal="left" vertical="center" wrapText="1"/>
    </xf>
    <xf numFmtId="178" fontId="11" fillId="0" borderId="1" xfId="0" applyNumberFormat="1" applyFont="1" applyFill="1" applyBorder="1" applyAlignment="1">
      <alignment horizontal="center" vertical="center" wrapText="1"/>
    </xf>
    <xf numFmtId="178"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0" xfId="0" applyNumberFormat="1" applyFont="1" applyFill="1" applyBorder="1" applyAlignment="1">
      <alignment horizontal="center" vertical="center"/>
    </xf>
    <xf numFmtId="0" fontId="10" fillId="0" borderId="0" xfId="0" applyFont="1" applyFill="1" applyAlignment="1">
      <alignment horizontal="left" vertical="center"/>
    </xf>
    <xf numFmtId="0" fontId="2"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8" fontId="10" fillId="0" borderId="1" xfId="5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1" xfId="50" applyFont="1" applyFill="1" applyBorder="1" applyAlignment="1">
      <alignment horizontal="left" vertical="center" wrapText="1"/>
    </xf>
    <xf numFmtId="179" fontId="10" fillId="0" borderId="1" xfId="0" applyNumberFormat="1" applyFont="1" applyFill="1" applyBorder="1" applyAlignment="1">
      <alignment horizontal="left" vertical="center" wrapText="1"/>
    </xf>
    <xf numFmtId="178" fontId="10" fillId="0" borderId="1" xfId="0" applyNumberFormat="1" applyFont="1" applyFill="1" applyBorder="1" applyAlignment="1">
      <alignment horizontal="left" vertical="center" wrapText="1"/>
    </xf>
    <xf numFmtId="178" fontId="10" fillId="0" borderId="1" xfId="50" applyNumberFormat="1" applyFont="1" applyFill="1" applyBorder="1" applyAlignment="1">
      <alignment horizontal="left" vertical="center" wrapText="1"/>
    </xf>
    <xf numFmtId="178" fontId="10" fillId="0" borderId="1" xfId="50" applyNumberFormat="1" applyFont="1" applyFill="1" applyBorder="1" applyAlignment="1">
      <alignment horizontal="center" vertical="center"/>
    </xf>
    <xf numFmtId="0" fontId="10" fillId="0" borderId="1" xfId="0" applyNumberFormat="1" applyFont="1" applyFill="1" applyBorder="1" applyAlignment="1">
      <alignment horizontal="left" vertical="center" wrapText="1"/>
    </xf>
    <xf numFmtId="0" fontId="11" fillId="0" borderId="1" xfId="47" applyNumberFormat="1" applyFont="1" applyFill="1" applyBorder="1" applyAlignment="1">
      <alignment horizontal="left" vertical="center" wrapText="1"/>
    </xf>
    <xf numFmtId="178" fontId="13" fillId="0" borderId="1" xfId="47" applyNumberFormat="1" applyFont="1" applyFill="1" applyBorder="1" applyAlignment="1">
      <alignment horizontal="center" vertical="center" wrapText="1"/>
    </xf>
    <xf numFmtId="178" fontId="11" fillId="0" borderId="1" xfId="0" applyNumberFormat="1" applyFont="1" applyFill="1" applyBorder="1" applyAlignment="1">
      <alignment horizontal="center" vertical="center"/>
    </xf>
    <xf numFmtId="0" fontId="11" fillId="0" borderId="1" xfId="47" applyFont="1" applyFill="1" applyBorder="1" applyAlignment="1">
      <alignment horizontal="left" vertical="center" wrapText="1"/>
    </xf>
    <xf numFmtId="180" fontId="11" fillId="0" borderId="1" xfId="47" applyNumberFormat="1" applyFont="1" applyFill="1" applyBorder="1" applyAlignment="1">
      <alignment horizontal="left" vertical="center" wrapText="1"/>
    </xf>
    <xf numFmtId="178" fontId="13" fillId="0" borderId="1" xfId="51" applyNumberFormat="1" applyFont="1" applyFill="1" applyBorder="1" applyAlignment="1">
      <alignment horizontal="center" vertical="center" wrapText="1"/>
    </xf>
    <xf numFmtId="0" fontId="13" fillId="0" borderId="1" xfId="51" applyNumberFormat="1" applyFont="1" applyFill="1" applyBorder="1" applyAlignment="1">
      <alignment horizontal="left" vertical="center" wrapText="1"/>
    </xf>
    <xf numFmtId="0" fontId="13" fillId="0" borderId="1" xfId="51" applyFont="1" applyFill="1" applyBorder="1" applyAlignment="1">
      <alignment horizontal="left" vertical="center" wrapText="1"/>
    </xf>
    <xf numFmtId="0" fontId="13" fillId="0" borderId="1" xfId="47" applyNumberFormat="1" applyFont="1" applyFill="1" applyBorder="1" applyAlignment="1">
      <alignment horizontal="left" vertical="center" wrapText="1"/>
    </xf>
    <xf numFmtId="178" fontId="13" fillId="0" borderId="1" xfId="47" applyNumberFormat="1" applyFont="1" applyFill="1" applyBorder="1" applyAlignment="1">
      <alignment horizontal="center" vertical="center"/>
    </xf>
    <xf numFmtId="178" fontId="1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181" fontId="11" fillId="0" borderId="1" xfId="0" applyNumberFormat="1" applyFont="1" applyFill="1" applyBorder="1" applyAlignment="1">
      <alignment horizontal="left" vertical="center" wrapText="1"/>
    </xf>
    <xf numFmtId="182" fontId="11"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ont="1" applyFill="1" applyAlignment="1">
      <alignment horizontal="left" vertical="center"/>
    </xf>
    <xf numFmtId="0" fontId="0" fillId="0" borderId="0" xfId="0" applyFont="1" applyAlignment="1">
      <alignment horizontal="left" vertical="center"/>
    </xf>
    <xf numFmtId="0" fontId="10" fillId="0" borderId="1" xfId="0" applyFont="1" applyFill="1" applyBorder="1" applyAlignment="1">
      <alignment horizontal="center" vertical="center"/>
    </xf>
    <xf numFmtId="57" fontId="11" fillId="0" borderId="1" xfId="0" applyNumberFormat="1"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0,0&#13;&#10;NA&#13;&#10;" xfId="47"/>
    <cellStyle name="40% - 强调文字颜色 6" xfId="48" builtinId="51"/>
    <cellStyle name="60% - 强调文字颜色 6" xfId="49" builtinId="52"/>
    <cellStyle name="常规 2" xfId="50"/>
    <cellStyle name="0,0_x000d_&#10;NA_x000d_&#10;" xfId="51"/>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97</xdr:row>
      <xdr:rowOff>0</xdr:rowOff>
    </xdr:from>
    <xdr:to>
      <xdr:col>9</xdr:col>
      <xdr:colOff>107315</xdr:colOff>
      <xdr:row>97</xdr:row>
      <xdr:rowOff>198120</xdr:rowOff>
    </xdr:to>
    <xdr:sp>
      <xdr:nvSpPr>
        <xdr:cNvPr id="2"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3"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4"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5"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2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2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2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2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2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2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26"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27"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28"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29"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30"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31"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32"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33"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5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5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5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5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54"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55"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56"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57"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58"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59"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60"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61"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6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6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6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6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6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6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6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6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7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7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7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7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7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7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7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7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7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7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8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8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82"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83"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84"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85"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86"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87"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88"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89"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9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9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9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9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9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9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9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9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9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9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0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0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0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0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0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0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0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0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0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0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110"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111"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112"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113"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114"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115"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116"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117"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1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1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2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2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2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2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2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2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2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2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2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2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3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3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3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3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3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3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3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3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138"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139"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140"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141"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142"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143"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144"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145"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4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4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4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4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5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5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5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5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5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5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5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5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5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5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6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6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6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6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6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16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166"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167"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168"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169"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170"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171"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172"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173"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7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7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7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7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7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7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8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8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8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8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8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8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8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8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8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8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9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9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9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19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194"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195"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196"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197"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198"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199"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200"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201"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0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0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0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0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0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0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0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0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1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1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1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1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1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1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1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1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1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1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2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2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222"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223"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224"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225"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226"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227"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228"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229"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3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3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3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3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3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3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3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3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3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3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4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4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4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4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4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4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4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4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4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4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250"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251"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252"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253"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254"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255"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256"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257"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5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5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6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6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6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6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6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6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6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6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6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6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7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7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7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7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7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7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7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7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278"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279"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280"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281"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282"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283"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284"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285"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8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8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8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8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9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9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9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9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9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9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9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9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9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29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0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0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0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0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0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0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306"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307"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308"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309"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310"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311"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312"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313"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1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1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1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1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1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1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2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2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2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2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2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2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2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2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2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2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3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3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3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33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334"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335"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336"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337"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338"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339"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340"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341"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4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4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4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4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4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4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4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4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5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5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5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5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5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5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5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5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5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5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6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6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362"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363"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364"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365"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366"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367"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368"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369"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7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7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7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7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7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7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7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7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7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7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8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8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8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8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8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8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8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8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8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8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390"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391"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392"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393"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394"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395"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396"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397"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9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39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0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0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0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0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0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0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0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0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0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0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1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1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1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1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1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1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1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1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418"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419"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420"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421"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422"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423"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424"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425"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2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2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2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2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3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3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3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3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3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3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3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3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3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3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4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4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4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4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4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4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446"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447"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448"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449"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450"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451"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452"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453"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5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5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5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5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5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5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6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6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6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6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6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6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6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6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6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6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7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7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7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7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474"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475"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476"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477"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478"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479"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480"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107315</xdr:colOff>
      <xdr:row>97</xdr:row>
      <xdr:rowOff>198120</xdr:rowOff>
    </xdr:to>
    <xdr:sp>
      <xdr:nvSpPr>
        <xdr:cNvPr id="481" name="Text Box 2905"/>
        <xdr:cNvSpPr txBox="1"/>
      </xdr:nvSpPr>
      <xdr:spPr>
        <a:xfrm>
          <a:off x="10937875" y="123926600"/>
          <a:ext cx="107315"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8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8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8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8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8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8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8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8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9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9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92"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93"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94"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95"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96"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97"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98"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499"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500"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198120</xdr:rowOff>
    </xdr:to>
    <xdr:sp>
      <xdr:nvSpPr>
        <xdr:cNvPr id="501" name="Text Box 2905"/>
        <xdr:cNvSpPr txBox="1"/>
      </xdr:nvSpPr>
      <xdr:spPr>
        <a:xfrm>
          <a:off x="10937875" y="123926600"/>
          <a:ext cx="93980" cy="198120"/>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502"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503"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504"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97</xdr:row>
      <xdr:rowOff>0</xdr:rowOff>
    </xdr:from>
    <xdr:to>
      <xdr:col>9</xdr:col>
      <xdr:colOff>93980</xdr:colOff>
      <xdr:row>97</xdr:row>
      <xdr:rowOff>227965</xdr:rowOff>
    </xdr:to>
    <xdr:sp>
      <xdr:nvSpPr>
        <xdr:cNvPr id="505" name="Text Box 2905"/>
        <xdr:cNvSpPr txBox="1"/>
      </xdr:nvSpPr>
      <xdr:spPr>
        <a:xfrm>
          <a:off x="10937875" y="1239266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506"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507"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508"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509"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1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1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1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1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1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1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1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1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1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1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2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2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2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2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2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2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2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2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2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2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530"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531"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532"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533"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534"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535"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536"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537"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3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3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4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4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4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4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4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4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4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4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4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4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5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5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5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5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5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5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5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5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558"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559"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560"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561"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562"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563"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564"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565"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6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6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6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6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7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7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7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7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7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7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7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7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7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7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8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8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8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8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8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8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586"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587"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588"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589"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590"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591"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592"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593"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9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9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9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9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9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59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0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0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0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0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0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0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0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0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0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0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1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1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1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1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614"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615"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616"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617"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618"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619"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620"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621"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2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2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2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2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2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2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2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2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3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3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3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3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3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3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3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3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3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3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4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4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642"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643"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644"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645"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646"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647"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648"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107315</xdr:colOff>
      <xdr:row>130</xdr:row>
      <xdr:rowOff>198120</xdr:rowOff>
    </xdr:to>
    <xdr:sp>
      <xdr:nvSpPr>
        <xdr:cNvPr id="649" name="Text Box 2905"/>
        <xdr:cNvSpPr txBox="1"/>
      </xdr:nvSpPr>
      <xdr:spPr>
        <a:xfrm>
          <a:off x="10937875" y="170942000"/>
          <a:ext cx="107315"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5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5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5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5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5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5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5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5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5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5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60"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61"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62"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63"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64"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65"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66"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67"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68"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198120</xdr:rowOff>
    </xdr:to>
    <xdr:sp>
      <xdr:nvSpPr>
        <xdr:cNvPr id="669" name="Text Box 2905"/>
        <xdr:cNvSpPr txBox="1"/>
      </xdr:nvSpPr>
      <xdr:spPr>
        <a:xfrm>
          <a:off x="10937875" y="170942000"/>
          <a:ext cx="93980" cy="198120"/>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670"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671"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672" name="Text Box 2905"/>
        <xdr:cNvSpPr txBox="1"/>
      </xdr:nvSpPr>
      <xdr:spPr>
        <a:xfrm>
          <a:off x="10937875" y="170942000"/>
          <a:ext cx="93980" cy="227965"/>
        </a:xfrm>
        <a:prstGeom prst="rect">
          <a:avLst/>
        </a:prstGeom>
        <a:noFill/>
        <a:ln w="9525">
          <a:noFill/>
        </a:ln>
      </xdr:spPr>
    </xdr:sp>
    <xdr:clientData/>
  </xdr:twoCellAnchor>
  <xdr:twoCellAnchor editAs="oneCell">
    <xdr:from>
      <xdr:col>9</xdr:col>
      <xdr:colOff>0</xdr:colOff>
      <xdr:row>130</xdr:row>
      <xdr:rowOff>0</xdr:rowOff>
    </xdr:from>
    <xdr:to>
      <xdr:col>9</xdr:col>
      <xdr:colOff>93980</xdr:colOff>
      <xdr:row>130</xdr:row>
      <xdr:rowOff>227965</xdr:rowOff>
    </xdr:to>
    <xdr:sp>
      <xdr:nvSpPr>
        <xdr:cNvPr id="673" name="Text Box 2905"/>
        <xdr:cNvSpPr txBox="1"/>
      </xdr:nvSpPr>
      <xdr:spPr>
        <a:xfrm>
          <a:off x="10937875" y="170942000"/>
          <a:ext cx="93980" cy="22796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7"/>
  <sheetViews>
    <sheetView tabSelected="1" view="pageBreakPreview" zoomScale="55" zoomScaleNormal="55" zoomScaleSheetLayoutView="55" workbookViewId="0">
      <pane ySplit="4" topLeftCell="A5" activePane="bottomLeft" state="frozen"/>
      <selection/>
      <selection pane="bottomLeft" activeCell="A2" sqref="A2:O2"/>
    </sheetView>
  </sheetViews>
  <sheetFormatPr defaultColWidth="9" defaultRowHeight="22.5"/>
  <cols>
    <col min="1" max="1" width="6.35833333333333" style="2" customWidth="1"/>
    <col min="2" max="2" width="22.5" style="1" hidden="1" customWidth="1"/>
    <col min="3" max="3" width="27.725" style="29" customWidth="1"/>
    <col min="4" max="4" width="16.3583333333333" style="29" customWidth="1"/>
    <col min="5" max="5" width="12.85" style="29" customWidth="1"/>
    <col min="6" max="6" width="41.3583333333333" style="29" customWidth="1"/>
    <col min="7" max="7" width="11.625" style="30" customWidth="1"/>
    <col min="8" max="8" width="14.0916666666667" style="31" customWidth="1"/>
    <col min="9" max="9" width="13.175" style="31" customWidth="1"/>
    <col min="10" max="10" width="7.71666666666667" style="32" customWidth="1"/>
    <col min="11" max="11" width="44.7666666666667" style="30" customWidth="1"/>
    <col min="12" max="12" width="15.225" style="30" customWidth="1"/>
    <col min="13" max="13" width="16.1333333333333" style="30" customWidth="1"/>
    <col min="14" max="14" width="11.125" style="33" customWidth="1"/>
    <col min="15" max="15" width="11.1333333333333" style="33" customWidth="1"/>
    <col min="16" max="16384" width="9" style="1"/>
  </cols>
  <sheetData>
    <row r="1" s="1" customFormat="1" ht="32" customHeight="1" spans="1:15">
      <c r="A1" s="34" t="s">
        <v>0</v>
      </c>
      <c r="B1" s="34"/>
      <c r="C1" s="34"/>
      <c r="D1" s="35"/>
      <c r="E1" s="35"/>
      <c r="F1" s="35"/>
      <c r="G1" s="36"/>
      <c r="H1" s="37"/>
      <c r="I1" s="37"/>
      <c r="J1" s="67"/>
      <c r="K1" s="36"/>
      <c r="L1" s="36"/>
      <c r="M1" s="36"/>
      <c r="N1" s="68"/>
      <c r="O1" s="68"/>
    </row>
    <row r="2" s="1" customFormat="1" ht="53" customHeight="1" spans="1:15">
      <c r="A2" s="38" t="s">
        <v>1</v>
      </c>
      <c r="B2" s="39"/>
      <c r="C2" s="40"/>
      <c r="D2" s="40"/>
      <c r="E2" s="40"/>
      <c r="F2" s="40"/>
      <c r="G2" s="40"/>
      <c r="H2" s="38"/>
      <c r="I2" s="38"/>
      <c r="J2" s="38"/>
      <c r="K2" s="40"/>
      <c r="L2" s="40"/>
      <c r="M2" s="40"/>
      <c r="N2" s="40"/>
      <c r="O2" s="40"/>
    </row>
    <row r="3" s="1" customFormat="1" ht="36" customHeight="1" spans="1:15">
      <c r="A3" s="41"/>
      <c r="B3" s="42"/>
      <c r="C3" s="35"/>
      <c r="D3" s="35"/>
      <c r="E3" s="35"/>
      <c r="F3" s="35"/>
      <c r="G3" s="36"/>
      <c r="H3" s="37"/>
      <c r="I3" s="37"/>
      <c r="J3" s="69"/>
      <c r="K3" s="36"/>
      <c r="L3" s="36"/>
      <c r="M3" s="36"/>
      <c r="N3" s="70" t="s">
        <v>2</v>
      </c>
      <c r="O3" s="70"/>
    </row>
    <row r="4" s="2" customFormat="1" ht="70" customHeight="1" spans="1:15">
      <c r="A4" s="43" t="s">
        <v>3</v>
      </c>
      <c r="B4" s="43" t="s">
        <v>4</v>
      </c>
      <c r="C4" s="43" t="s">
        <v>4</v>
      </c>
      <c r="D4" s="43" t="s">
        <v>5</v>
      </c>
      <c r="E4" s="43" t="s">
        <v>6</v>
      </c>
      <c r="F4" s="43" t="s">
        <v>7</v>
      </c>
      <c r="G4" s="43" t="s">
        <v>8</v>
      </c>
      <c r="H4" s="44" t="s">
        <v>9</v>
      </c>
      <c r="I4" s="44" t="s">
        <v>10</v>
      </c>
      <c r="J4" s="71" t="s">
        <v>11</v>
      </c>
      <c r="K4" s="43" t="s">
        <v>12</v>
      </c>
      <c r="L4" s="43" t="s">
        <v>13</v>
      </c>
      <c r="M4" s="43" t="s">
        <v>14</v>
      </c>
      <c r="N4" s="43" t="s">
        <v>15</v>
      </c>
      <c r="O4" s="43" t="s">
        <v>16</v>
      </c>
    </row>
    <row r="5" s="3" customFormat="1" ht="44" customHeight="1" spans="1:15">
      <c r="A5" s="45" t="s">
        <v>17</v>
      </c>
      <c r="B5" s="46"/>
      <c r="C5" s="47"/>
      <c r="D5" s="48">
        <f>D6+D11+D40+D46+D48+D53+D57+D59+D63+D67+D69+D72+D99+D131+D150+D156+D163+D174+D182+D200+D207+D210+D220+D228+D239+D38+D55+D42+D65</f>
        <v>217</v>
      </c>
      <c r="E5" s="49"/>
      <c r="F5" s="49"/>
      <c r="G5" s="49"/>
      <c r="H5" s="50">
        <f>H6+H11+H40+H46+H48+H53+H57+H59+H63+H67+H69+H72+H99+H131+H150+H156+H163+H174+H182+H200+H207+H210+H220+H228+H239+H38+H55+H42+H65</f>
        <v>31465624.01</v>
      </c>
      <c r="I5" s="50">
        <f>I6+I11+I38+I40+I42+I46+I48+I53+I55+I57+I59+I63+I65+I67+I69+I72+I99+I131+I150+I156+I163+I174+I182+I200+I207+I210+I220+I228+I239</f>
        <v>4886271</v>
      </c>
      <c r="J5" s="72"/>
      <c r="K5" s="59"/>
      <c r="L5" s="59"/>
      <c r="M5" s="59"/>
      <c r="N5" s="59"/>
      <c r="O5" s="59"/>
    </row>
    <row r="6" s="3" customFormat="1" ht="54" customHeight="1" spans="1:15">
      <c r="A6" s="45" t="s">
        <v>18</v>
      </c>
      <c r="B6" s="46"/>
      <c r="C6" s="47"/>
      <c r="D6" s="48">
        <f>COUNTA(A7:A10)</f>
        <v>4</v>
      </c>
      <c r="E6" s="51"/>
      <c r="F6" s="49"/>
      <c r="G6" s="49"/>
      <c r="H6" s="50">
        <f>SUM(H7:H10)</f>
        <v>331598.38</v>
      </c>
      <c r="I6" s="50">
        <f>SUM(I7:I10)</f>
        <v>16400</v>
      </c>
      <c r="J6" s="72"/>
      <c r="K6" s="59"/>
      <c r="L6" s="59"/>
      <c r="M6" s="59"/>
      <c r="N6" s="59"/>
      <c r="O6" s="59"/>
    </row>
    <row r="7" s="4" customFormat="1" ht="96" customHeight="1" spans="1:15">
      <c r="A7" s="52">
        <f>SUBTOTAL(103,$C$7:C7)*1</f>
        <v>1</v>
      </c>
      <c r="B7" s="53" t="s">
        <v>19</v>
      </c>
      <c r="C7" s="54" t="s">
        <v>19</v>
      </c>
      <c r="D7" s="54" t="s">
        <v>20</v>
      </c>
      <c r="E7" s="54" t="s">
        <v>21</v>
      </c>
      <c r="F7" s="54" t="s">
        <v>22</v>
      </c>
      <c r="G7" s="54" t="s">
        <v>23</v>
      </c>
      <c r="H7" s="55">
        <v>99800</v>
      </c>
      <c r="I7" s="73">
        <v>12000</v>
      </c>
      <c r="J7" s="74">
        <v>11</v>
      </c>
      <c r="K7" s="75" t="s">
        <v>24</v>
      </c>
      <c r="L7" s="75" t="s">
        <v>25</v>
      </c>
      <c r="M7" s="54" t="s">
        <v>26</v>
      </c>
      <c r="N7" s="54" t="s">
        <v>18</v>
      </c>
      <c r="O7" s="76"/>
    </row>
    <row r="8" s="4" customFormat="1" ht="96" customHeight="1" spans="1:15">
      <c r="A8" s="52">
        <f>SUBTOTAL(103,$C$7:C8)*1</f>
        <v>2</v>
      </c>
      <c r="B8" s="53" t="s">
        <v>27</v>
      </c>
      <c r="C8" s="54" t="s">
        <v>27</v>
      </c>
      <c r="D8" s="54" t="s">
        <v>28</v>
      </c>
      <c r="E8" s="54" t="s">
        <v>29</v>
      </c>
      <c r="F8" s="54" t="s">
        <v>30</v>
      </c>
      <c r="G8" s="54" t="s">
        <v>31</v>
      </c>
      <c r="H8" s="55">
        <v>135634.96</v>
      </c>
      <c r="I8" s="73">
        <v>100</v>
      </c>
      <c r="J8" s="74" t="s">
        <v>32</v>
      </c>
      <c r="K8" s="75" t="s">
        <v>33</v>
      </c>
      <c r="L8" s="75" t="s">
        <v>25</v>
      </c>
      <c r="M8" s="77" t="s">
        <v>34</v>
      </c>
      <c r="N8" s="78" t="s">
        <v>18</v>
      </c>
      <c r="O8" s="76"/>
    </row>
    <row r="9" s="4" customFormat="1" ht="96" customHeight="1" spans="1:15">
      <c r="A9" s="52">
        <f>SUBTOTAL(103,$C$7:C9)*1</f>
        <v>3</v>
      </c>
      <c r="B9" s="53" t="s">
        <v>35</v>
      </c>
      <c r="C9" s="54" t="s">
        <v>35</v>
      </c>
      <c r="D9" s="54" t="s">
        <v>36</v>
      </c>
      <c r="E9" s="54" t="s">
        <v>21</v>
      </c>
      <c r="F9" s="54" t="s">
        <v>37</v>
      </c>
      <c r="G9" s="54" t="s">
        <v>38</v>
      </c>
      <c r="H9" s="55">
        <v>35356</v>
      </c>
      <c r="I9" s="73">
        <v>100</v>
      </c>
      <c r="J9" s="74" t="s">
        <v>32</v>
      </c>
      <c r="K9" s="75" t="s">
        <v>39</v>
      </c>
      <c r="L9" s="75" t="s">
        <v>25</v>
      </c>
      <c r="M9" s="77" t="s">
        <v>40</v>
      </c>
      <c r="N9" s="78" t="s">
        <v>18</v>
      </c>
      <c r="O9" s="76"/>
    </row>
    <row r="10" s="4" customFormat="1" ht="92" customHeight="1" spans="1:15">
      <c r="A10" s="52">
        <f>SUBTOTAL(103,$C$7:C10)*1</f>
        <v>4</v>
      </c>
      <c r="B10" s="53" t="s">
        <v>41</v>
      </c>
      <c r="C10" s="54" t="s">
        <v>42</v>
      </c>
      <c r="D10" s="54" t="s">
        <v>43</v>
      </c>
      <c r="E10" s="54" t="s">
        <v>21</v>
      </c>
      <c r="F10" s="54" t="s">
        <v>44</v>
      </c>
      <c r="G10" s="54" t="s">
        <v>31</v>
      </c>
      <c r="H10" s="55">
        <v>60807.42</v>
      </c>
      <c r="I10" s="79">
        <v>4200</v>
      </c>
      <c r="J10" s="74">
        <v>10</v>
      </c>
      <c r="K10" s="75" t="s">
        <v>45</v>
      </c>
      <c r="L10" s="75" t="s">
        <v>25</v>
      </c>
      <c r="M10" s="54" t="s">
        <v>46</v>
      </c>
      <c r="N10" s="54" t="s">
        <v>18</v>
      </c>
      <c r="O10" s="76"/>
    </row>
    <row r="11" s="3" customFormat="1" ht="54" customHeight="1" spans="1:15">
      <c r="A11" s="56" t="s">
        <v>47</v>
      </c>
      <c r="B11" s="57"/>
      <c r="C11" s="58"/>
      <c r="D11" s="48">
        <f>COUNTA(A12:A37)</f>
        <v>26</v>
      </c>
      <c r="E11" s="51"/>
      <c r="F11" s="51"/>
      <c r="G11" s="51"/>
      <c r="H11" s="44">
        <f>SUM(H12:H37)</f>
        <v>15438629.38</v>
      </c>
      <c r="I11" s="44">
        <f>SUM(I12:I37)</f>
        <v>2823511</v>
      </c>
      <c r="J11" s="74"/>
      <c r="K11" s="54"/>
      <c r="L11" s="54"/>
      <c r="M11" s="54"/>
      <c r="N11" s="54"/>
      <c r="O11" s="76"/>
    </row>
    <row r="12" s="5" customFormat="1" ht="133" customHeight="1" spans="1:15">
      <c r="A12" s="52">
        <f>SUBTOTAL(103,$C$7:C12)*1</f>
        <v>5</v>
      </c>
      <c r="B12" s="59" t="s">
        <v>48</v>
      </c>
      <c r="C12" s="59" t="s">
        <v>49</v>
      </c>
      <c r="D12" s="60" t="s">
        <v>50</v>
      </c>
      <c r="E12" s="59" t="s">
        <v>51</v>
      </c>
      <c r="F12" s="59" t="s">
        <v>52</v>
      </c>
      <c r="G12" s="59" t="s">
        <v>31</v>
      </c>
      <c r="H12" s="61">
        <v>1446200</v>
      </c>
      <c r="I12" s="61">
        <v>100000</v>
      </c>
      <c r="J12" s="74">
        <v>12</v>
      </c>
      <c r="K12" s="59" t="s">
        <v>53</v>
      </c>
      <c r="L12" s="59" t="s">
        <v>54</v>
      </c>
      <c r="M12" s="59" t="s">
        <v>55</v>
      </c>
      <c r="N12" s="59" t="s">
        <v>47</v>
      </c>
      <c r="O12" s="76"/>
    </row>
    <row r="13" s="5" customFormat="1" ht="95" customHeight="1" spans="1:15">
      <c r="A13" s="52">
        <f>SUBTOTAL(103,$C$7:C13)*1</f>
        <v>6</v>
      </c>
      <c r="B13" s="59" t="s">
        <v>56</v>
      </c>
      <c r="C13" s="59" t="s">
        <v>57</v>
      </c>
      <c r="D13" s="60" t="s">
        <v>58</v>
      </c>
      <c r="E13" s="59" t="s">
        <v>51</v>
      </c>
      <c r="F13" s="59" t="s">
        <v>59</v>
      </c>
      <c r="G13" s="59" t="s">
        <v>38</v>
      </c>
      <c r="H13" s="61">
        <v>664600</v>
      </c>
      <c r="I13" s="61">
        <v>200000</v>
      </c>
      <c r="J13" s="74">
        <v>12</v>
      </c>
      <c r="K13" s="59" t="s">
        <v>60</v>
      </c>
      <c r="L13" s="59" t="s">
        <v>54</v>
      </c>
      <c r="M13" s="59" t="s">
        <v>61</v>
      </c>
      <c r="N13" s="59" t="s">
        <v>47</v>
      </c>
      <c r="O13" s="76"/>
    </row>
    <row r="14" s="6" customFormat="1" ht="125" customHeight="1" spans="1:15">
      <c r="A14" s="52">
        <f>SUBTOTAL(103,$C$7:C14)*1</f>
        <v>7</v>
      </c>
      <c r="B14" s="59" t="s">
        <v>62</v>
      </c>
      <c r="C14" s="59" t="s">
        <v>63</v>
      </c>
      <c r="D14" s="60" t="s">
        <v>64</v>
      </c>
      <c r="E14" s="59" t="s">
        <v>65</v>
      </c>
      <c r="F14" s="59" t="s">
        <v>66</v>
      </c>
      <c r="G14" s="59" t="s">
        <v>38</v>
      </c>
      <c r="H14" s="61">
        <v>99932</v>
      </c>
      <c r="I14" s="61">
        <v>13511</v>
      </c>
      <c r="J14" s="74">
        <v>12</v>
      </c>
      <c r="K14" s="59" t="s">
        <v>67</v>
      </c>
      <c r="L14" s="59" t="s">
        <v>54</v>
      </c>
      <c r="M14" s="59" t="s">
        <v>68</v>
      </c>
      <c r="N14" s="59" t="s">
        <v>47</v>
      </c>
      <c r="O14" s="76"/>
    </row>
    <row r="15" s="7" customFormat="1" ht="94" customHeight="1" spans="1:15">
      <c r="A15" s="52">
        <f>SUBTOTAL(103,$C$7:C15)*1</f>
        <v>8</v>
      </c>
      <c r="B15" s="59" t="s">
        <v>69</v>
      </c>
      <c r="C15" s="59" t="s">
        <v>70</v>
      </c>
      <c r="D15" s="60" t="s">
        <v>71</v>
      </c>
      <c r="E15" s="59" t="s">
        <v>65</v>
      </c>
      <c r="F15" s="59" t="s">
        <v>72</v>
      </c>
      <c r="G15" s="59" t="s">
        <v>73</v>
      </c>
      <c r="H15" s="61">
        <v>58248</v>
      </c>
      <c r="I15" s="61">
        <v>1331</v>
      </c>
      <c r="J15" s="74">
        <v>6</v>
      </c>
      <c r="K15" s="59" t="s">
        <v>74</v>
      </c>
      <c r="L15" s="59" t="s">
        <v>54</v>
      </c>
      <c r="M15" s="59" t="s">
        <v>68</v>
      </c>
      <c r="N15" s="59" t="s">
        <v>47</v>
      </c>
      <c r="O15" s="76"/>
    </row>
    <row r="16" s="7" customFormat="1" ht="95" customHeight="1" spans="1:15">
      <c r="A16" s="52">
        <f>SUBTOTAL(103,$C$7:C16)*1</f>
        <v>9</v>
      </c>
      <c r="B16" s="59" t="s">
        <v>75</v>
      </c>
      <c r="C16" s="59" t="s">
        <v>76</v>
      </c>
      <c r="D16" s="60" t="s">
        <v>77</v>
      </c>
      <c r="E16" s="59" t="s">
        <v>65</v>
      </c>
      <c r="F16" s="59" t="s">
        <v>78</v>
      </c>
      <c r="G16" s="59" t="s">
        <v>73</v>
      </c>
      <c r="H16" s="61">
        <v>48947</v>
      </c>
      <c r="I16" s="61">
        <v>5590</v>
      </c>
      <c r="J16" s="74">
        <v>12</v>
      </c>
      <c r="K16" s="59" t="s">
        <v>79</v>
      </c>
      <c r="L16" s="59" t="s">
        <v>54</v>
      </c>
      <c r="M16" s="59" t="s">
        <v>68</v>
      </c>
      <c r="N16" s="59" t="s">
        <v>47</v>
      </c>
      <c r="O16" s="76"/>
    </row>
    <row r="17" s="7" customFormat="1" ht="109" customHeight="1" spans="1:15">
      <c r="A17" s="52">
        <f>SUBTOTAL(103,$C$7:C17)*1</f>
        <v>10</v>
      </c>
      <c r="B17" s="59" t="s">
        <v>80</v>
      </c>
      <c r="C17" s="59" t="s">
        <v>81</v>
      </c>
      <c r="D17" s="60" t="s">
        <v>82</v>
      </c>
      <c r="E17" s="59" t="s">
        <v>65</v>
      </c>
      <c r="F17" s="59" t="s">
        <v>83</v>
      </c>
      <c r="G17" s="59" t="s">
        <v>38</v>
      </c>
      <c r="H17" s="61">
        <v>88805</v>
      </c>
      <c r="I17" s="61">
        <v>21653</v>
      </c>
      <c r="J17" s="74">
        <v>12</v>
      </c>
      <c r="K17" s="59" t="s">
        <v>84</v>
      </c>
      <c r="L17" s="59" t="s">
        <v>54</v>
      </c>
      <c r="M17" s="59" t="s">
        <v>68</v>
      </c>
      <c r="N17" s="59" t="s">
        <v>47</v>
      </c>
      <c r="O17" s="76"/>
    </row>
    <row r="18" s="7" customFormat="1" ht="96" customHeight="1" spans="1:15">
      <c r="A18" s="52">
        <f>SUBTOTAL(103,$C$7:C18)*1</f>
        <v>11</v>
      </c>
      <c r="B18" s="59" t="s">
        <v>85</v>
      </c>
      <c r="C18" s="59" t="s">
        <v>86</v>
      </c>
      <c r="D18" s="60" t="s">
        <v>87</v>
      </c>
      <c r="E18" s="59" t="s">
        <v>65</v>
      </c>
      <c r="F18" s="59" t="s">
        <v>88</v>
      </c>
      <c r="G18" s="59" t="s">
        <v>38</v>
      </c>
      <c r="H18" s="61">
        <v>82893</v>
      </c>
      <c r="I18" s="61">
        <v>9508</v>
      </c>
      <c r="J18" s="74">
        <v>12</v>
      </c>
      <c r="K18" s="59" t="s">
        <v>89</v>
      </c>
      <c r="L18" s="59" t="s">
        <v>54</v>
      </c>
      <c r="M18" s="59" t="s">
        <v>68</v>
      </c>
      <c r="N18" s="59" t="s">
        <v>47</v>
      </c>
      <c r="O18" s="76"/>
    </row>
    <row r="19" s="7" customFormat="1" ht="120" customHeight="1" spans="1:15">
      <c r="A19" s="52">
        <f>SUBTOTAL(103,$C$7:C19)*1</f>
        <v>12</v>
      </c>
      <c r="B19" s="59" t="s">
        <v>90</v>
      </c>
      <c r="C19" s="59" t="s">
        <v>91</v>
      </c>
      <c r="D19" s="60" t="s">
        <v>92</v>
      </c>
      <c r="E19" s="59" t="s">
        <v>65</v>
      </c>
      <c r="F19" s="59" t="s">
        <v>93</v>
      </c>
      <c r="G19" s="59" t="s">
        <v>38</v>
      </c>
      <c r="H19" s="61">
        <v>119602</v>
      </c>
      <c r="I19" s="61">
        <v>46458</v>
      </c>
      <c r="J19" s="74">
        <v>12</v>
      </c>
      <c r="K19" s="59" t="s">
        <v>94</v>
      </c>
      <c r="L19" s="59" t="s">
        <v>54</v>
      </c>
      <c r="M19" s="59" t="s">
        <v>68</v>
      </c>
      <c r="N19" s="59" t="s">
        <v>47</v>
      </c>
      <c r="O19" s="76"/>
    </row>
    <row r="20" s="8" customFormat="1" ht="115" customHeight="1" spans="1:15">
      <c r="A20" s="52">
        <f>SUBTOTAL(103,$C$7:C20)*1</f>
        <v>13</v>
      </c>
      <c r="B20" s="59" t="s">
        <v>95</v>
      </c>
      <c r="C20" s="59" t="s">
        <v>96</v>
      </c>
      <c r="D20" s="60" t="s">
        <v>97</v>
      </c>
      <c r="E20" s="59" t="s">
        <v>65</v>
      </c>
      <c r="F20" s="59" t="s">
        <v>98</v>
      </c>
      <c r="G20" s="59" t="s">
        <v>73</v>
      </c>
      <c r="H20" s="61">
        <v>105944</v>
      </c>
      <c r="I20" s="61">
        <v>43304</v>
      </c>
      <c r="J20" s="74">
        <v>12</v>
      </c>
      <c r="K20" s="59" t="s">
        <v>99</v>
      </c>
      <c r="L20" s="59" t="s">
        <v>54</v>
      </c>
      <c r="M20" s="59" t="s">
        <v>68</v>
      </c>
      <c r="N20" s="59" t="s">
        <v>47</v>
      </c>
      <c r="O20" s="76"/>
    </row>
    <row r="21" s="8" customFormat="1" ht="115" customHeight="1" spans="1:15">
      <c r="A21" s="52">
        <f>SUBTOTAL(103,$C$7:C21)*1</f>
        <v>14</v>
      </c>
      <c r="B21" s="59"/>
      <c r="C21" s="59" t="s">
        <v>100</v>
      </c>
      <c r="D21" s="59" t="s">
        <v>101</v>
      </c>
      <c r="E21" s="59" t="s">
        <v>65</v>
      </c>
      <c r="F21" s="62" t="s">
        <v>102</v>
      </c>
      <c r="G21" s="62" t="s">
        <v>38</v>
      </c>
      <c r="H21" s="61">
        <v>147109</v>
      </c>
      <c r="I21" s="61">
        <v>64156</v>
      </c>
      <c r="J21" s="74">
        <v>12</v>
      </c>
      <c r="K21" s="59" t="s">
        <v>103</v>
      </c>
      <c r="L21" s="59" t="s">
        <v>54</v>
      </c>
      <c r="M21" s="80" t="s">
        <v>68</v>
      </c>
      <c r="N21" s="59" t="s">
        <v>47</v>
      </c>
      <c r="O21" s="76"/>
    </row>
    <row r="22" s="7" customFormat="1" ht="132" customHeight="1" spans="1:15">
      <c r="A22" s="52">
        <f>SUBTOTAL(103,$C$7:C22)*1</f>
        <v>15</v>
      </c>
      <c r="B22" s="59" t="s">
        <v>104</v>
      </c>
      <c r="C22" s="59" t="s">
        <v>105</v>
      </c>
      <c r="D22" s="60" t="s">
        <v>106</v>
      </c>
      <c r="E22" s="59" t="s">
        <v>107</v>
      </c>
      <c r="F22" s="59" t="s">
        <v>108</v>
      </c>
      <c r="G22" s="59" t="s">
        <v>38</v>
      </c>
      <c r="H22" s="61">
        <v>329892</v>
      </c>
      <c r="I22" s="61">
        <v>20000</v>
      </c>
      <c r="J22" s="74">
        <v>12</v>
      </c>
      <c r="K22" s="59" t="s">
        <v>109</v>
      </c>
      <c r="L22" s="59" t="s">
        <v>110</v>
      </c>
      <c r="M22" s="59" t="s">
        <v>111</v>
      </c>
      <c r="N22" s="59" t="s">
        <v>47</v>
      </c>
      <c r="O22" s="76"/>
    </row>
    <row r="23" s="7" customFormat="1" ht="95" customHeight="1" spans="1:15">
      <c r="A23" s="52">
        <f>SUBTOTAL(103,$C$7:C23)*1</f>
        <v>16</v>
      </c>
      <c r="B23" s="59" t="s">
        <v>112</v>
      </c>
      <c r="C23" s="59" t="s">
        <v>113</v>
      </c>
      <c r="D23" s="60" t="s">
        <v>114</v>
      </c>
      <c r="E23" s="59" t="s">
        <v>107</v>
      </c>
      <c r="F23" s="59" t="s">
        <v>115</v>
      </c>
      <c r="G23" s="59" t="s">
        <v>38</v>
      </c>
      <c r="H23" s="61">
        <v>296308</v>
      </c>
      <c r="I23" s="61">
        <v>16000</v>
      </c>
      <c r="J23" s="74">
        <v>12</v>
      </c>
      <c r="K23" s="59" t="s">
        <v>116</v>
      </c>
      <c r="L23" s="59" t="s">
        <v>110</v>
      </c>
      <c r="M23" s="59" t="s">
        <v>117</v>
      </c>
      <c r="N23" s="59" t="s">
        <v>47</v>
      </c>
      <c r="O23" s="76"/>
    </row>
    <row r="24" s="7" customFormat="1" ht="121" customHeight="1" spans="1:15">
      <c r="A24" s="52">
        <f>SUBTOTAL(103,$C$7:C24)*1</f>
        <v>17</v>
      </c>
      <c r="B24" s="59" t="s">
        <v>118</v>
      </c>
      <c r="C24" s="59" t="s">
        <v>119</v>
      </c>
      <c r="D24" s="60" t="s">
        <v>120</v>
      </c>
      <c r="E24" s="59" t="s">
        <v>121</v>
      </c>
      <c r="F24" s="59" t="s">
        <v>122</v>
      </c>
      <c r="G24" s="59" t="s">
        <v>38</v>
      </c>
      <c r="H24" s="61">
        <v>1038106</v>
      </c>
      <c r="I24" s="61">
        <v>428106</v>
      </c>
      <c r="J24" s="74">
        <v>12</v>
      </c>
      <c r="K24" s="59" t="s">
        <v>123</v>
      </c>
      <c r="L24" s="59" t="s">
        <v>110</v>
      </c>
      <c r="M24" s="59" t="s">
        <v>124</v>
      </c>
      <c r="N24" s="59" t="s">
        <v>47</v>
      </c>
      <c r="O24" s="76"/>
    </row>
    <row r="25" s="7" customFormat="1" ht="104" customHeight="1" spans="1:15">
      <c r="A25" s="52">
        <f>SUBTOTAL(103,$C$7:C25)*1</f>
        <v>18</v>
      </c>
      <c r="B25" s="59" t="s">
        <v>125</v>
      </c>
      <c r="C25" s="59" t="s">
        <v>126</v>
      </c>
      <c r="D25" s="60" t="s">
        <v>127</v>
      </c>
      <c r="E25" s="59" t="s">
        <v>121</v>
      </c>
      <c r="F25" s="59" t="s">
        <v>128</v>
      </c>
      <c r="G25" s="59" t="s">
        <v>38</v>
      </c>
      <c r="H25" s="61">
        <v>1289705</v>
      </c>
      <c r="I25" s="61">
        <v>619030</v>
      </c>
      <c r="J25" s="74">
        <v>12</v>
      </c>
      <c r="K25" s="59" t="s">
        <v>129</v>
      </c>
      <c r="L25" s="59" t="s">
        <v>110</v>
      </c>
      <c r="M25" s="59" t="s">
        <v>124</v>
      </c>
      <c r="N25" s="59" t="s">
        <v>47</v>
      </c>
      <c r="O25" s="76"/>
    </row>
    <row r="26" s="7" customFormat="1" ht="113" customHeight="1" spans="1:15">
      <c r="A26" s="52">
        <f>SUBTOTAL(103,$C$7:C26)*1</f>
        <v>19</v>
      </c>
      <c r="B26" s="63" t="s">
        <v>130</v>
      </c>
      <c r="C26" s="63" t="s">
        <v>131</v>
      </c>
      <c r="D26" s="60" t="s">
        <v>132</v>
      </c>
      <c r="E26" s="63" t="s">
        <v>121</v>
      </c>
      <c r="F26" s="63" t="s">
        <v>133</v>
      </c>
      <c r="G26" s="63" t="s">
        <v>73</v>
      </c>
      <c r="H26" s="61">
        <v>1403739</v>
      </c>
      <c r="I26" s="61">
        <v>362739</v>
      </c>
      <c r="J26" s="74">
        <v>12</v>
      </c>
      <c r="K26" s="59" t="s">
        <v>134</v>
      </c>
      <c r="L26" s="59" t="s">
        <v>110</v>
      </c>
      <c r="M26" s="63" t="s">
        <v>68</v>
      </c>
      <c r="N26" s="59" t="s">
        <v>47</v>
      </c>
      <c r="O26" s="76"/>
    </row>
    <row r="27" s="7" customFormat="1" ht="91" customHeight="1" spans="1:15">
      <c r="A27" s="52">
        <f>SUBTOTAL(103,$C$7:C27)*1</f>
        <v>20</v>
      </c>
      <c r="B27" s="63" t="s">
        <v>135</v>
      </c>
      <c r="C27" s="63" t="s">
        <v>136</v>
      </c>
      <c r="D27" s="60" t="s">
        <v>137</v>
      </c>
      <c r="E27" s="63" t="s">
        <v>121</v>
      </c>
      <c r="F27" s="63" t="s">
        <v>138</v>
      </c>
      <c r="G27" s="63" t="s">
        <v>73</v>
      </c>
      <c r="H27" s="61">
        <v>300300</v>
      </c>
      <c r="I27" s="61">
        <v>98495</v>
      </c>
      <c r="J27" s="74">
        <v>12</v>
      </c>
      <c r="K27" s="59" t="s">
        <v>139</v>
      </c>
      <c r="L27" s="59" t="s">
        <v>110</v>
      </c>
      <c r="M27" s="63" t="s">
        <v>140</v>
      </c>
      <c r="N27" s="59" t="s">
        <v>47</v>
      </c>
      <c r="O27" s="76"/>
    </row>
    <row r="28" s="8" customFormat="1" ht="126" customHeight="1" spans="1:15">
      <c r="A28" s="52">
        <f>SUBTOTAL(103,$C$7:C28)*1</f>
        <v>21</v>
      </c>
      <c r="B28" s="63" t="s">
        <v>141</v>
      </c>
      <c r="C28" s="63" t="s">
        <v>142</v>
      </c>
      <c r="D28" s="60" t="s">
        <v>143</v>
      </c>
      <c r="E28" s="63" t="s">
        <v>121</v>
      </c>
      <c r="F28" s="63" t="s">
        <v>144</v>
      </c>
      <c r="G28" s="59" t="s">
        <v>73</v>
      </c>
      <c r="H28" s="61">
        <v>754500</v>
      </c>
      <c r="I28" s="61">
        <v>304453</v>
      </c>
      <c r="J28" s="74">
        <v>12</v>
      </c>
      <c r="K28" s="59" t="s">
        <v>145</v>
      </c>
      <c r="L28" s="59" t="s">
        <v>110</v>
      </c>
      <c r="M28" s="63" t="s">
        <v>140</v>
      </c>
      <c r="N28" s="59" t="s">
        <v>47</v>
      </c>
      <c r="O28" s="76"/>
    </row>
    <row r="29" s="8" customFormat="1" ht="135" customHeight="1" spans="1:15">
      <c r="A29" s="52">
        <f>SUBTOTAL(103,$C$7:C29)*1</f>
        <v>22</v>
      </c>
      <c r="B29" s="63" t="s">
        <v>146</v>
      </c>
      <c r="C29" s="63" t="s">
        <v>147</v>
      </c>
      <c r="D29" s="60" t="s">
        <v>148</v>
      </c>
      <c r="E29" s="63" t="s">
        <v>121</v>
      </c>
      <c r="F29" s="63" t="s">
        <v>149</v>
      </c>
      <c r="G29" s="63" t="s">
        <v>73</v>
      </c>
      <c r="H29" s="61">
        <v>758300</v>
      </c>
      <c r="I29" s="61">
        <v>258273</v>
      </c>
      <c r="J29" s="74">
        <v>12</v>
      </c>
      <c r="K29" s="59" t="s">
        <v>150</v>
      </c>
      <c r="L29" s="59" t="s">
        <v>110</v>
      </c>
      <c r="M29" s="63" t="s">
        <v>140</v>
      </c>
      <c r="N29" s="59" t="s">
        <v>47</v>
      </c>
      <c r="O29" s="76"/>
    </row>
    <row r="30" s="8" customFormat="1" ht="135" customHeight="1" spans="1:15">
      <c r="A30" s="52">
        <f>SUBTOTAL(103,$C$7:C30)*1</f>
        <v>23</v>
      </c>
      <c r="B30" s="63" t="s">
        <v>151</v>
      </c>
      <c r="C30" s="63" t="s">
        <v>152</v>
      </c>
      <c r="D30" s="63" t="s">
        <v>153</v>
      </c>
      <c r="E30" s="60" t="s">
        <v>154</v>
      </c>
      <c r="F30" s="63" t="s">
        <v>155</v>
      </c>
      <c r="G30" s="63" t="s">
        <v>38</v>
      </c>
      <c r="H30" s="61">
        <v>346414</v>
      </c>
      <c r="I30" s="61">
        <v>100</v>
      </c>
      <c r="J30" s="74" t="s">
        <v>32</v>
      </c>
      <c r="K30" s="59" t="s">
        <v>156</v>
      </c>
      <c r="L30" s="59" t="s">
        <v>54</v>
      </c>
      <c r="M30" s="62" t="s">
        <v>157</v>
      </c>
      <c r="N30" s="62" t="s">
        <v>47</v>
      </c>
      <c r="O30" s="76"/>
    </row>
    <row r="31" s="8" customFormat="1" ht="135" customHeight="1" spans="1:15">
      <c r="A31" s="52">
        <f>SUBTOTAL(103,$C$7:C31)*1</f>
        <v>24</v>
      </c>
      <c r="B31" s="63" t="s">
        <v>158</v>
      </c>
      <c r="C31" s="63" t="s">
        <v>159</v>
      </c>
      <c r="D31" s="63" t="s">
        <v>160</v>
      </c>
      <c r="E31" s="60" t="s">
        <v>154</v>
      </c>
      <c r="F31" s="63" t="s">
        <v>161</v>
      </c>
      <c r="G31" s="63" t="s">
        <v>73</v>
      </c>
      <c r="H31" s="61">
        <v>300779</v>
      </c>
      <c r="I31" s="61">
        <v>100</v>
      </c>
      <c r="J31" s="74" t="s">
        <v>32</v>
      </c>
      <c r="K31" s="59" t="s">
        <v>162</v>
      </c>
      <c r="L31" s="59" t="s">
        <v>54</v>
      </c>
      <c r="M31" s="62" t="s">
        <v>157</v>
      </c>
      <c r="N31" s="62" t="s">
        <v>47</v>
      </c>
      <c r="O31" s="76"/>
    </row>
    <row r="32" s="8" customFormat="1" ht="107" customHeight="1" spans="1:15">
      <c r="A32" s="52">
        <f>SUBTOTAL(103,$C$7:C32)*1</f>
        <v>25</v>
      </c>
      <c r="B32" s="63" t="s">
        <v>163</v>
      </c>
      <c r="C32" s="63" t="s">
        <v>164</v>
      </c>
      <c r="D32" s="63" t="s">
        <v>165</v>
      </c>
      <c r="E32" s="60" t="s">
        <v>121</v>
      </c>
      <c r="F32" s="63" t="s">
        <v>166</v>
      </c>
      <c r="G32" s="63" t="s">
        <v>31</v>
      </c>
      <c r="H32" s="61">
        <v>2305872</v>
      </c>
      <c r="I32" s="61">
        <v>100</v>
      </c>
      <c r="J32" s="74" t="s">
        <v>32</v>
      </c>
      <c r="K32" s="59" t="s">
        <v>167</v>
      </c>
      <c r="L32" s="59" t="s">
        <v>110</v>
      </c>
      <c r="M32" s="62" t="s">
        <v>124</v>
      </c>
      <c r="N32" s="62" t="s">
        <v>47</v>
      </c>
      <c r="O32" s="76"/>
    </row>
    <row r="33" s="8" customFormat="1" ht="96" customHeight="1" spans="1:15">
      <c r="A33" s="52">
        <f>SUBTOTAL(103,$C$7:C33)*1</f>
        <v>26</v>
      </c>
      <c r="B33" s="63" t="s">
        <v>168</v>
      </c>
      <c r="C33" s="63" t="s">
        <v>169</v>
      </c>
      <c r="D33" s="63" t="s">
        <v>170</v>
      </c>
      <c r="E33" s="60" t="s">
        <v>121</v>
      </c>
      <c r="F33" s="63" t="s">
        <v>171</v>
      </c>
      <c r="G33" s="63" t="s">
        <v>31</v>
      </c>
      <c r="H33" s="61">
        <v>534300</v>
      </c>
      <c r="I33" s="61">
        <v>100</v>
      </c>
      <c r="J33" s="74" t="s">
        <v>32</v>
      </c>
      <c r="K33" s="59" t="s">
        <v>167</v>
      </c>
      <c r="L33" s="59" t="s">
        <v>110</v>
      </c>
      <c r="M33" s="62" t="s">
        <v>140</v>
      </c>
      <c r="N33" s="62" t="s">
        <v>47</v>
      </c>
      <c r="O33" s="76"/>
    </row>
    <row r="34" s="8" customFormat="1" ht="104" customHeight="1" spans="1:15">
      <c r="A34" s="52">
        <f>SUBTOTAL(103,$C$7:C34)*1</f>
        <v>27</v>
      </c>
      <c r="B34" s="63" t="s">
        <v>172</v>
      </c>
      <c r="C34" s="63" t="s">
        <v>173</v>
      </c>
      <c r="D34" s="63" t="s">
        <v>174</v>
      </c>
      <c r="E34" s="60" t="s">
        <v>121</v>
      </c>
      <c r="F34" s="63" t="s">
        <v>175</v>
      </c>
      <c r="G34" s="63" t="s">
        <v>176</v>
      </c>
      <c r="H34" s="61">
        <v>1674581</v>
      </c>
      <c r="I34" s="61">
        <v>100</v>
      </c>
      <c r="J34" s="74" t="s">
        <v>32</v>
      </c>
      <c r="K34" s="59" t="s">
        <v>167</v>
      </c>
      <c r="L34" s="59" t="s">
        <v>110</v>
      </c>
      <c r="M34" s="62" t="s">
        <v>140</v>
      </c>
      <c r="N34" s="62" t="s">
        <v>47</v>
      </c>
      <c r="O34" s="76"/>
    </row>
    <row r="35" s="8" customFormat="1" ht="91" customHeight="1" spans="1:15">
      <c r="A35" s="52">
        <f>SUBTOTAL(103,$C$7:C35)*1</f>
        <v>28</v>
      </c>
      <c r="B35" s="63" t="s">
        <v>177</v>
      </c>
      <c r="C35" s="63" t="s">
        <v>178</v>
      </c>
      <c r="D35" s="63" t="s">
        <v>179</v>
      </c>
      <c r="E35" s="60" t="s">
        <v>121</v>
      </c>
      <c r="F35" s="63" t="s">
        <v>180</v>
      </c>
      <c r="G35" s="63" t="s">
        <v>73</v>
      </c>
      <c r="H35" s="61">
        <v>510196</v>
      </c>
      <c r="I35" s="61">
        <v>100</v>
      </c>
      <c r="J35" s="74" t="s">
        <v>32</v>
      </c>
      <c r="K35" s="59" t="s">
        <v>167</v>
      </c>
      <c r="L35" s="59" t="s">
        <v>110</v>
      </c>
      <c r="M35" s="62" t="s">
        <v>68</v>
      </c>
      <c r="N35" s="62" t="s">
        <v>47</v>
      </c>
      <c r="O35" s="76"/>
    </row>
    <row r="36" s="9" customFormat="1" ht="99" customHeight="1" spans="1:15">
      <c r="A36" s="52">
        <f>SUBTOTAL(103,$C$7:C36)*1</f>
        <v>29</v>
      </c>
      <c r="B36" s="63" t="s">
        <v>181</v>
      </c>
      <c r="C36" s="63" t="s">
        <v>181</v>
      </c>
      <c r="D36" s="63" t="s">
        <v>182</v>
      </c>
      <c r="E36" s="60" t="s">
        <v>29</v>
      </c>
      <c r="F36" s="63" t="s">
        <v>183</v>
      </c>
      <c r="G36" s="63" t="s">
        <v>38</v>
      </c>
      <c r="H36" s="61">
        <v>166353.38</v>
      </c>
      <c r="I36" s="61">
        <v>100</v>
      </c>
      <c r="J36" s="74" t="s">
        <v>32</v>
      </c>
      <c r="K36" s="59" t="s">
        <v>184</v>
      </c>
      <c r="L36" s="59" t="s">
        <v>54</v>
      </c>
      <c r="M36" s="62" t="s">
        <v>185</v>
      </c>
      <c r="N36" s="62" t="s">
        <v>47</v>
      </c>
      <c r="O36" s="76"/>
    </row>
    <row r="37" s="7" customFormat="1" ht="113" customHeight="1" spans="1:15">
      <c r="A37" s="52">
        <f>SUBTOTAL(103,$C$7:C37)*1</f>
        <v>30</v>
      </c>
      <c r="B37" s="59" t="s">
        <v>186</v>
      </c>
      <c r="C37" s="59" t="s">
        <v>187</v>
      </c>
      <c r="D37" s="60" t="s">
        <v>188</v>
      </c>
      <c r="E37" s="59" t="s">
        <v>121</v>
      </c>
      <c r="F37" s="62" t="s">
        <v>189</v>
      </c>
      <c r="G37" s="62" t="s">
        <v>73</v>
      </c>
      <c r="H37" s="61">
        <v>567004</v>
      </c>
      <c r="I37" s="52">
        <v>210204</v>
      </c>
      <c r="J37" s="74">
        <v>12</v>
      </c>
      <c r="K37" s="63" t="s">
        <v>190</v>
      </c>
      <c r="L37" s="54" t="s">
        <v>110</v>
      </c>
      <c r="M37" s="63" t="s">
        <v>140</v>
      </c>
      <c r="N37" s="59" t="s">
        <v>47</v>
      </c>
      <c r="O37" s="76"/>
    </row>
    <row r="38" s="10" customFormat="1" ht="54" customHeight="1" spans="1:15">
      <c r="A38" s="45" t="s">
        <v>191</v>
      </c>
      <c r="B38" s="46"/>
      <c r="C38" s="47"/>
      <c r="D38" s="48">
        <f>COUNTA(A39)</f>
        <v>1</v>
      </c>
      <c r="E38" s="49"/>
      <c r="F38" s="49"/>
      <c r="G38" s="49"/>
      <c r="H38" s="50">
        <f>SUM(H39)</f>
        <v>82003</v>
      </c>
      <c r="I38" s="50">
        <f>SUM(I39)</f>
        <v>100</v>
      </c>
      <c r="J38" s="74"/>
      <c r="K38" s="59"/>
      <c r="L38" s="59"/>
      <c r="M38" s="59"/>
      <c r="N38" s="59"/>
      <c r="O38" s="76"/>
    </row>
    <row r="39" s="11" customFormat="1" ht="91" customHeight="1" spans="1:15">
      <c r="A39" s="52">
        <f>SUBTOTAL(103,$C$7:C39)*1</f>
        <v>31</v>
      </c>
      <c r="B39" s="59" t="s">
        <v>192</v>
      </c>
      <c r="C39" s="59" t="s">
        <v>193</v>
      </c>
      <c r="D39" s="60" t="s">
        <v>194</v>
      </c>
      <c r="E39" s="59" t="s">
        <v>195</v>
      </c>
      <c r="F39" s="59" t="s">
        <v>196</v>
      </c>
      <c r="G39" s="59" t="s">
        <v>176</v>
      </c>
      <c r="H39" s="61">
        <v>82003</v>
      </c>
      <c r="I39" s="61">
        <v>100</v>
      </c>
      <c r="J39" s="74">
        <v>2</v>
      </c>
      <c r="K39" s="59" t="s">
        <v>197</v>
      </c>
      <c r="L39" s="59" t="s">
        <v>25</v>
      </c>
      <c r="M39" s="62" t="s">
        <v>198</v>
      </c>
      <c r="N39" s="80" t="s">
        <v>191</v>
      </c>
      <c r="O39" s="76"/>
    </row>
    <row r="40" s="10" customFormat="1" ht="54" customHeight="1" spans="1:15">
      <c r="A40" s="45" t="s">
        <v>199</v>
      </c>
      <c r="B40" s="46"/>
      <c r="C40" s="47"/>
      <c r="D40" s="48">
        <f>COUNTA(A41)</f>
        <v>1</v>
      </c>
      <c r="E40" s="49"/>
      <c r="F40" s="49"/>
      <c r="G40" s="49"/>
      <c r="H40" s="50">
        <f>SUM(H41)</f>
        <v>75000</v>
      </c>
      <c r="I40" s="50">
        <f>SUM(I41)</f>
        <v>6000</v>
      </c>
      <c r="J40" s="74"/>
      <c r="K40" s="59"/>
      <c r="L40" s="59"/>
      <c r="M40" s="59"/>
      <c r="N40" s="59"/>
      <c r="O40" s="76"/>
    </row>
    <row r="41" s="11" customFormat="1" ht="91" customHeight="1" spans="1:15">
      <c r="A41" s="52">
        <f>SUBTOTAL(103,$C$7:C41)*1</f>
        <v>32</v>
      </c>
      <c r="B41" s="59" t="s">
        <v>192</v>
      </c>
      <c r="C41" s="59" t="s">
        <v>200</v>
      </c>
      <c r="D41" s="60" t="s">
        <v>201</v>
      </c>
      <c r="E41" s="59" t="s">
        <v>29</v>
      </c>
      <c r="F41" s="59" t="s">
        <v>202</v>
      </c>
      <c r="G41" s="59" t="s">
        <v>38</v>
      </c>
      <c r="H41" s="61">
        <v>75000</v>
      </c>
      <c r="I41" s="61">
        <v>6000</v>
      </c>
      <c r="J41" s="74">
        <v>9</v>
      </c>
      <c r="K41" s="59" t="s">
        <v>203</v>
      </c>
      <c r="L41" s="59" t="s">
        <v>204</v>
      </c>
      <c r="M41" s="59" t="s">
        <v>199</v>
      </c>
      <c r="N41" s="59" t="s">
        <v>199</v>
      </c>
      <c r="O41" s="76"/>
    </row>
    <row r="42" s="3" customFormat="1" ht="54" customHeight="1" spans="1:15">
      <c r="A42" s="45" t="s">
        <v>205</v>
      </c>
      <c r="B42" s="46"/>
      <c r="C42" s="47"/>
      <c r="D42" s="48">
        <f>COUNTA(A43:A45)</f>
        <v>3</v>
      </c>
      <c r="E42" s="49"/>
      <c r="F42" s="49"/>
      <c r="G42" s="49"/>
      <c r="H42" s="50">
        <f>SUM(H43:H45)</f>
        <v>687880.02</v>
      </c>
      <c r="I42" s="50">
        <f>SUM(I43:I45)</f>
        <v>300</v>
      </c>
      <c r="J42" s="74"/>
      <c r="K42" s="59"/>
      <c r="L42" s="59"/>
      <c r="M42" s="59"/>
      <c r="N42" s="59"/>
      <c r="O42" s="76"/>
    </row>
    <row r="43" s="12" customFormat="1" ht="91" customHeight="1" spans="1:15">
      <c r="A43" s="52">
        <f>SUBTOTAL(103,$C$7:C43)*1</f>
        <v>33</v>
      </c>
      <c r="B43" s="59" t="s">
        <v>206</v>
      </c>
      <c r="C43" s="59" t="s">
        <v>207</v>
      </c>
      <c r="D43" s="60" t="s">
        <v>208</v>
      </c>
      <c r="E43" s="59" t="s">
        <v>209</v>
      </c>
      <c r="F43" s="59" t="s">
        <v>210</v>
      </c>
      <c r="G43" s="59" t="s">
        <v>73</v>
      </c>
      <c r="H43" s="61">
        <v>390040.26</v>
      </c>
      <c r="I43" s="61">
        <v>100</v>
      </c>
      <c r="J43" s="74">
        <v>2</v>
      </c>
      <c r="K43" s="59" t="s">
        <v>211</v>
      </c>
      <c r="L43" s="59" t="s">
        <v>212</v>
      </c>
      <c r="M43" s="62" t="s">
        <v>213</v>
      </c>
      <c r="N43" s="59" t="s">
        <v>205</v>
      </c>
      <c r="O43" s="76"/>
    </row>
    <row r="44" s="12" customFormat="1" ht="91" customHeight="1" spans="1:15">
      <c r="A44" s="52">
        <f>SUBTOTAL(103,$C$7:C44)*1</f>
        <v>34</v>
      </c>
      <c r="B44" s="59" t="s">
        <v>214</v>
      </c>
      <c r="C44" s="59" t="s">
        <v>215</v>
      </c>
      <c r="D44" s="60" t="s">
        <v>216</v>
      </c>
      <c r="E44" s="59" t="s">
        <v>209</v>
      </c>
      <c r="F44" s="59" t="s">
        <v>217</v>
      </c>
      <c r="G44" s="59" t="s">
        <v>38</v>
      </c>
      <c r="H44" s="61">
        <v>15509</v>
      </c>
      <c r="I44" s="61">
        <v>100</v>
      </c>
      <c r="J44" s="74">
        <v>2</v>
      </c>
      <c r="K44" s="59" t="s">
        <v>211</v>
      </c>
      <c r="L44" s="59" t="s">
        <v>212</v>
      </c>
      <c r="M44" s="62" t="s">
        <v>213</v>
      </c>
      <c r="N44" s="59" t="s">
        <v>205</v>
      </c>
      <c r="O44" s="76"/>
    </row>
    <row r="45" s="13" customFormat="1" ht="91" customHeight="1" spans="1:15">
      <c r="A45" s="52">
        <f>SUBTOTAL(103,$C$7:C45)*1</f>
        <v>35</v>
      </c>
      <c r="B45" s="59" t="s">
        <v>218</v>
      </c>
      <c r="C45" s="59" t="s">
        <v>219</v>
      </c>
      <c r="D45" s="60" t="s">
        <v>220</v>
      </c>
      <c r="E45" s="59" t="s">
        <v>209</v>
      </c>
      <c r="F45" s="59" t="s">
        <v>221</v>
      </c>
      <c r="G45" s="59" t="s">
        <v>73</v>
      </c>
      <c r="H45" s="61">
        <v>282330.76</v>
      </c>
      <c r="I45" s="61">
        <v>100</v>
      </c>
      <c r="J45" s="74">
        <v>2</v>
      </c>
      <c r="K45" s="59" t="s">
        <v>211</v>
      </c>
      <c r="L45" s="59" t="s">
        <v>212</v>
      </c>
      <c r="M45" s="62" t="s">
        <v>213</v>
      </c>
      <c r="N45" s="59" t="s">
        <v>205</v>
      </c>
      <c r="O45" s="76"/>
    </row>
    <row r="46" s="3" customFormat="1" ht="54" customHeight="1" spans="1:15">
      <c r="A46" s="45" t="s">
        <v>222</v>
      </c>
      <c r="B46" s="46"/>
      <c r="C46" s="47"/>
      <c r="D46" s="48">
        <f>COUNTA(A47)</f>
        <v>1</v>
      </c>
      <c r="E46" s="49"/>
      <c r="F46" s="49"/>
      <c r="G46" s="64"/>
      <c r="H46" s="50">
        <f>SUM(H47)</f>
        <v>75046</v>
      </c>
      <c r="I46" s="50">
        <f>SUM(I47)</f>
        <v>15000</v>
      </c>
      <c r="J46" s="74"/>
      <c r="K46" s="59"/>
      <c r="L46" s="59"/>
      <c r="M46" s="59"/>
      <c r="N46" s="59"/>
      <c r="O46" s="76"/>
    </row>
    <row r="47" s="14" customFormat="1" ht="122" customHeight="1" spans="1:15">
      <c r="A47" s="52">
        <f>SUBTOTAL(103,$C$7:C47)*1</f>
        <v>36</v>
      </c>
      <c r="B47" s="59" t="s">
        <v>223</v>
      </c>
      <c r="C47" s="59" t="s">
        <v>223</v>
      </c>
      <c r="D47" s="60" t="s">
        <v>224</v>
      </c>
      <c r="E47" s="59" t="s">
        <v>29</v>
      </c>
      <c r="F47" s="59" t="s">
        <v>225</v>
      </c>
      <c r="G47" s="59" t="s">
        <v>31</v>
      </c>
      <c r="H47" s="61">
        <v>75046</v>
      </c>
      <c r="I47" s="61">
        <v>15000</v>
      </c>
      <c r="J47" s="74">
        <v>9</v>
      </c>
      <c r="K47" s="59" t="s">
        <v>226</v>
      </c>
      <c r="L47" s="59" t="s">
        <v>25</v>
      </c>
      <c r="M47" s="59" t="s">
        <v>227</v>
      </c>
      <c r="N47" s="59" t="s">
        <v>222</v>
      </c>
      <c r="O47" s="76"/>
    </row>
    <row r="48" s="3" customFormat="1" ht="54" customHeight="1" spans="1:15">
      <c r="A48" s="45" t="s">
        <v>228</v>
      </c>
      <c r="B48" s="46"/>
      <c r="C48" s="47"/>
      <c r="D48" s="48">
        <f>COUNTA(A49:A52)</f>
        <v>4</v>
      </c>
      <c r="E48" s="49"/>
      <c r="F48" s="49"/>
      <c r="G48" s="49"/>
      <c r="H48" s="50">
        <f>SUM(H49:H52)</f>
        <v>1365218</v>
      </c>
      <c r="I48" s="50">
        <f>SUM(I49:I52)</f>
        <v>58000</v>
      </c>
      <c r="J48" s="74"/>
      <c r="K48" s="59"/>
      <c r="L48" s="59"/>
      <c r="M48" s="59"/>
      <c r="N48" s="59"/>
      <c r="O48" s="76"/>
    </row>
    <row r="49" s="7" customFormat="1" ht="155" customHeight="1" spans="1:15">
      <c r="A49" s="52">
        <f>SUBTOTAL(103,$C$7:C49)*1</f>
        <v>37</v>
      </c>
      <c r="B49" s="59" t="s">
        <v>206</v>
      </c>
      <c r="C49" s="59" t="s">
        <v>229</v>
      </c>
      <c r="D49" s="60" t="s">
        <v>230</v>
      </c>
      <c r="E49" s="59" t="s">
        <v>231</v>
      </c>
      <c r="F49" s="59" t="s">
        <v>232</v>
      </c>
      <c r="G49" s="59" t="s">
        <v>73</v>
      </c>
      <c r="H49" s="61">
        <v>25218</v>
      </c>
      <c r="I49" s="61">
        <v>6000</v>
      </c>
      <c r="J49" s="74">
        <v>8</v>
      </c>
      <c r="K49" s="59" t="s">
        <v>233</v>
      </c>
      <c r="L49" s="59" t="s">
        <v>54</v>
      </c>
      <c r="M49" s="59" t="s">
        <v>234</v>
      </c>
      <c r="N49" s="59" t="s">
        <v>228</v>
      </c>
      <c r="O49" s="76"/>
    </row>
    <row r="50" s="12" customFormat="1" ht="103" customHeight="1" spans="1:15">
      <c r="A50" s="52">
        <f>SUBTOTAL(103,$C$7:C50)*1</f>
        <v>38</v>
      </c>
      <c r="B50" s="59" t="s">
        <v>214</v>
      </c>
      <c r="C50" s="59" t="s">
        <v>235</v>
      </c>
      <c r="D50" s="60" t="s">
        <v>236</v>
      </c>
      <c r="E50" s="59" t="s">
        <v>237</v>
      </c>
      <c r="F50" s="59" t="s">
        <v>238</v>
      </c>
      <c r="G50" s="59" t="s">
        <v>38</v>
      </c>
      <c r="H50" s="61">
        <v>1000000</v>
      </c>
      <c r="I50" s="61">
        <v>50000</v>
      </c>
      <c r="J50" s="74">
        <v>11</v>
      </c>
      <c r="K50" s="59" t="s">
        <v>239</v>
      </c>
      <c r="L50" s="59" t="s">
        <v>212</v>
      </c>
      <c r="M50" s="59" t="s">
        <v>240</v>
      </c>
      <c r="N50" s="59" t="s">
        <v>228</v>
      </c>
      <c r="O50" s="76"/>
    </row>
    <row r="51" s="6" customFormat="1" ht="117" customHeight="1" spans="1:15">
      <c r="A51" s="52">
        <f>SUBTOTAL(103,$C$7:C51)*1</f>
        <v>39</v>
      </c>
      <c r="B51" s="59" t="s">
        <v>218</v>
      </c>
      <c r="C51" s="59" t="s">
        <v>241</v>
      </c>
      <c r="D51" s="60" t="s">
        <v>242</v>
      </c>
      <c r="E51" s="59" t="s">
        <v>243</v>
      </c>
      <c r="F51" s="59" t="s">
        <v>244</v>
      </c>
      <c r="G51" s="59" t="s">
        <v>245</v>
      </c>
      <c r="H51" s="61">
        <v>100000</v>
      </c>
      <c r="I51" s="61">
        <v>1000</v>
      </c>
      <c r="J51" s="74">
        <v>6</v>
      </c>
      <c r="K51" s="59" t="s">
        <v>246</v>
      </c>
      <c r="L51" s="59" t="s">
        <v>247</v>
      </c>
      <c r="M51" s="59" t="s">
        <v>248</v>
      </c>
      <c r="N51" s="59" t="s">
        <v>228</v>
      </c>
      <c r="O51" s="76"/>
    </row>
    <row r="52" s="7" customFormat="1" ht="119" customHeight="1" spans="1:15">
      <c r="A52" s="52">
        <f>SUBTOTAL(103,$C$7:C52)*1</f>
        <v>40</v>
      </c>
      <c r="B52" s="59" t="s">
        <v>249</v>
      </c>
      <c r="C52" s="59" t="s">
        <v>250</v>
      </c>
      <c r="D52" s="60" t="s">
        <v>251</v>
      </c>
      <c r="E52" s="59" t="s">
        <v>243</v>
      </c>
      <c r="F52" s="59" t="s">
        <v>252</v>
      </c>
      <c r="G52" s="59" t="s">
        <v>73</v>
      </c>
      <c r="H52" s="61">
        <v>240000</v>
      </c>
      <c r="I52" s="61">
        <v>1000</v>
      </c>
      <c r="J52" s="74">
        <v>5</v>
      </c>
      <c r="K52" s="59" t="s">
        <v>253</v>
      </c>
      <c r="L52" s="59" t="s">
        <v>254</v>
      </c>
      <c r="M52" s="59" t="s">
        <v>255</v>
      </c>
      <c r="N52" s="59" t="s">
        <v>228</v>
      </c>
      <c r="O52" s="76"/>
    </row>
    <row r="53" s="3" customFormat="1" ht="54" customHeight="1" spans="1:15">
      <c r="A53" s="45" t="s">
        <v>256</v>
      </c>
      <c r="B53" s="46"/>
      <c r="C53" s="47"/>
      <c r="D53" s="48">
        <f t="shared" ref="D53:D57" si="0">COUNTA(A54)</f>
        <v>1</v>
      </c>
      <c r="E53" s="49"/>
      <c r="F53" s="49"/>
      <c r="G53" s="49"/>
      <c r="H53" s="50">
        <f t="shared" ref="H53:H57" si="1">SUM(H54)</f>
        <v>14061</v>
      </c>
      <c r="I53" s="50">
        <f t="shared" ref="I53:I57" si="2">SUM(I54)</f>
        <v>120</v>
      </c>
      <c r="J53" s="74"/>
      <c r="K53" s="59"/>
      <c r="L53" s="59"/>
      <c r="M53" s="59"/>
      <c r="N53" s="59"/>
      <c r="O53" s="76"/>
    </row>
    <row r="54" s="15" customFormat="1" ht="94" customHeight="1" spans="1:15">
      <c r="A54" s="52">
        <f>SUBTOTAL(103,$C$7:C54)*1</f>
        <v>41</v>
      </c>
      <c r="B54" s="59" t="s">
        <v>257</v>
      </c>
      <c r="C54" s="59" t="s">
        <v>258</v>
      </c>
      <c r="D54" s="60" t="s">
        <v>259</v>
      </c>
      <c r="E54" s="59" t="s">
        <v>260</v>
      </c>
      <c r="F54" s="59" t="s">
        <v>261</v>
      </c>
      <c r="G54" s="59" t="s">
        <v>31</v>
      </c>
      <c r="H54" s="65">
        <v>14061</v>
      </c>
      <c r="I54" s="65">
        <v>120</v>
      </c>
      <c r="J54" s="74">
        <v>12</v>
      </c>
      <c r="K54" s="59" t="s">
        <v>262</v>
      </c>
      <c r="L54" s="59" t="s">
        <v>212</v>
      </c>
      <c r="M54" s="59" t="s">
        <v>263</v>
      </c>
      <c r="N54" s="59" t="s">
        <v>256</v>
      </c>
      <c r="O54" s="76"/>
    </row>
    <row r="55" s="3" customFormat="1" ht="54" customHeight="1" spans="1:15">
      <c r="A55" s="45" t="s">
        <v>264</v>
      </c>
      <c r="B55" s="46"/>
      <c r="C55" s="47"/>
      <c r="D55" s="48">
        <f t="shared" si="0"/>
        <v>1</v>
      </c>
      <c r="E55" s="49"/>
      <c r="F55" s="49"/>
      <c r="G55" s="49"/>
      <c r="H55" s="66">
        <f t="shared" si="1"/>
        <v>796000</v>
      </c>
      <c r="I55" s="66">
        <f t="shared" si="2"/>
        <v>100</v>
      </c>
      <c r="J55" s="74"/>
      <c r="K55" s="59"/>
      <c r="L55" s="59"/>
      <c r="M55" s="59"/>
      <c r="N55" s="59"/>
      <c r="O55" s="76"/>
    </row>
    <row r="56" s="16" customFormat="1" ht="141" customHeight="1" spans="1:15">
      <c r="A56" s="52">
        <f>SUBTOTAL(103,$C$7:C56)*1</f>
        <v>42</v>
      </c>
      <c r="B56" s="59" t="s">
        <v>265</v>
      </c>
      <c r="C56" s="59" t="s">
        <v>266</v>
      </c>
      <c r="D56" s="60" t="s">
        <v>267</v>
      </c>
      <c r="E56" s="59" t="s">
        <v>268</v>
      </c>
      <c r="F56" s="59" t="s">
        <v>269</v>
      </c>
      <c r="G56" s="59" t="s">
        <v>73</v>
      </c>
      <c r="H56" s="65">
        <v>796000</v>
      </c>
      <c r="I56" s="65">
        <v>100</v>
      </c>
      <c r="J56" s="74">
        <v>2</v>
      </c>
      <c r="K56" s="59" t="s">
        <v>270</v>
      </c>
      <c r="L56" s="59" t="s">
        <v>25</v>
      </c>
      <c r="M56" s="59" t="s">
        <v>271</v>
      </c>
      <c r="N56" s="80" t="s">
        <v>264</v>
      </c>
      <c r="O56" s="76"/>
    </row>
    <row r="57" s="3" customFormat="1" ht="54" customHeight="1" spans="1:15">
      <c r="A57" s="45" t="s">
        <v>272</v>
      </c>
      <c r="B57" s="46"/>
      <c r="C57" s="47"/>
      <c r="D57" s="48">
        <f t="shared" si="0"/>
        <v>1</v>
      </c>
      <c r="E57" s="49"/>
      <c r="F57" s="49"/>
      <c r="G57" s="49"/>
      <c r="H57" s="66">
        <f t="shared" si="1"/>
        <v>60000</v>
      </c>
      <c r="I57" s="66">
        <f t="shared" si="2"/>
        <v>2800</v>
      </c>
      <c r="J57" s="74"/>
      <c r="K57" s="59"/>
      <c r="L57" s="59"/>
      <c r="M57" s="59"/>
      <c r="N57" s="59"/>
      <c r="O57" s="76"/>
    </row>
    <row r="58" s="4" customFormat="1" ht="115" customHeight="1" spans="1:15">
      <c r="A58" s="52">
        <f>SUBTOTAL(103,$C$7:C58)*1</f>
        <v>43</v>
      </c>
      <c r="B58" s="59" t="s">
        <v>265</v>
      </c>
      <c r="C58" s="59" t="s">
        <v>265</v>
      </c>
      <c r="D58" s="60" t="s">
        <v>273</v>
      </c>
      <c r="E58" s="59" t="s">
        <v>274</v>
      </c>
      <c r="F58" s="59" t="s">
        <v>275</v>
      </c>
      <c r="G58" s="59" t="s">
        <v>176</v>
      </c>
      <c r="H58" s="65">
        <v>60000</v>
      </c>
      <c r="I58" s="65">
        <v>2800</v>
      </c>
      <c r="J58" s="74" t="s">
        <v>276</v>
      </c>
      <c r="K58" s="59" t="s">
        <v>270</v>
      </c>
      <c r="L58" s="59" t="s">
        <v>212</v>
      </c>
      <c r="M58" s="59" t="s">
        <v>272</v>
      </c>
      <c r="N58" s="59" t="s">
        <v>272</v>
      </c>
      <c r="O58" s="76"/>
    </row>
    <row r="59" s="3" customFormat="1" ht="54" customHeight="1" spans="1:15">
      <c r="A59" s="45" t="s">
        <v>277</v>
      </c>
      <c r="B59" s="46"/>
      <c r="C59" s="47"/>
      <c r="D59" s="48">
        <f>COUNTA(A60:A62)</f>
        <v>3</v>
      </c>
      <c r="E59" s="49"/>
      <c r="F59" s="49"/>
      <c r="G59" s="49"/>
      <c r="H59" s="66">
        <f>SUM(H60:H62)</f>
        <v>125129</v>
      </c>
      <c r="I59" s="66">
        <f>SUM(I60:I62)</f>
        <v>25585</v>
      </c>
      <c r="J59" s="74"/>
      <c r="K59" s="59"/>
      <c r="L59" s="59"/>
      <c r="M59" s="59"/>
      <c r="N59" s="59"/>
      <c r="O59" s="76"/>
    </row>
    <row r="60" s="16" customFormat="1" ht="94" customHeight="1" spans="1:15">
      <c r="A60" s="52">
        <f>SUBTOTAL(103,$C$7:C60)*1</f>
        <v>44</v>
      </c>
      <c r="B60" s="59" t="s">
        <v>278</v>
      </c>
      <c r="C60" s="59" t="s">
        <v>278</v>
      </c>
      <c r="D60" s="60" t="s">
        <v>279</v>
      </c>
      <c r="E60" s="59" t="s">
        <v>280</v>
      </c>
      <c r="F60" s="59" t="s">
        <v>281</v>
      </c>
      <c r="G60" s="59" t="s">
        <v>73</v>
      </c>
      <c r="H60" s="65">
        <v>17451</v>
      </c>
      <c r="I60" s="65">
        <v>485</v>
      </c>
      <c r="J60" s="74" t="s">
        <v>282</v>
      </c>
      <c r="K60" s="59" t="s">
        <v>283</v>
      </c>
      <c r="L60" s="59" t="s">
        <v>212</v>
      </c>
      <c r="M60" s="59" t="s">
        <v>284</v>
      </c>
      <c r="N60" s="59" t="s">
        <v>277</v>
      </c>
      <c r="O60" s="76"/>
    </row>
    <row r="61" s="16" customFormat="1" ht="109" customHeight="1" spans="1:15">
      <c r="A61" s="52">
        <f>SUBTOTAL(103,$C$7:C61)*1</f>
        <v>45</v>
      </c>
      <c r="B61" s="3"/>
      <c r="C61" s="54" t="s">
        <v>285</v>
      </c>
      <c r="D61" s="59" t="s">
        <v>286</v>
      </c>
      <c r="E61" s="59" t="s">
        <v>280</v>
      </c>
      <c r="F61" s="60" t="s">
        <v>287</v>
      </c>
      <c r="G61" s="59" t="s">
        <v>73</v>
      </c>
      <c r="H61" s="65">
        <v>39923</v>
      </c>
      <c r="I61" s="65">
        <v>100</v>
      </c>
      <c r="J61" s="74" t="s">
        <v>32</v>
      </c>
      <c r="K61" s="59" t="s">
        <v>288</v>
      </c>
      <c r="L61" s="59" t="s">
        <v>212</v>
      </c>
      <c r="M61" s="59" t="s">
        <v>289</v>
      </c>
      <c r="N61" s="59" t="s">
        <v>277</v>
      </c>
      <c r="O61" s="76"/>
    </row>
    <row r="62" s="16" customFormat="1" ht="92" customHeight="1" spans="1:15">
      <c r="A62" s="52">
        <f>SUBTOTAL(103,$C$7:C62)*1</f>
        <v>46</v>
      </c>
      <c r="B62" s="59" t="s">
        <v>290</v>
      </c>
      <c r="C62" s="59" t="s">
        <v>291</v>
      </c>
      <c r="D62" s="60" t="s">
        <v>292</v>
      </c>
      <c r="E62" s="59" t="s">
        <v>293</v>
      </c>
      <c r="F62" s="59" t="s">
        <v>294</v>
      </c>
      <c r="G62" s="59" t="s">
        <v>73</v>
      </c>
      <c r="H62" s="65">
        <v>67755</v>
      </c>
      <c r="I62" s="65">
        <v>25000</v>
      </c>
      <c r="J62" s="74" t="s">
        <v>282</v>
      </c>
      <c r="K62" s="59" t="s">
        <v>295</v>
      </c>
      <c r="L62" s="59" t="s">
        <v>212</v>
      </c>
      <c r="M62" s="59" t="s">
        <v>296</v>
      </c>
      <c r="N62" s="59" t="s">
        <v>277</v>
      </c>
      <c r="O62" s="76"/>
    </row>
    <row r="63" s="3" customFormat="1" ht="54" customHeight="1" spans="1:15">
      <c r="A63" s="45" t="s">
        <v>297</v>
      </c>
      <c r="B63" s="46"/>
      <c r="C63" s="47"/>
      <c r="D63" s="48">
        <f t="shared" ref="D63:D67" si="3">COUNTA(A64)</f>
        <v>1</v>
      </c>
      <c r="E63" s="49"/>
      <c r="F63" s="49"/>
      <c r="G63" s="49"/>
      <c r="H63" s="50">
        <f t="shared" ref="H63:H67" si="4">SUM(H64)</f>
        <v>32400</v>
      </c>
      <c r="I63" s="50">
        <f t="shared" ref="I63:I67" si="5">SUM(I64)</f>
        <v>22000</v>
      </c>
      <c r="J63" s="74"/>
      <c r="K63" s="59"/>
      <c r="L63" s="59"/>
      <c r="M63" s="59"/>
      <c r="N63" s="59"/>
      <c r="O63" s="76"/>
    </row>
    <row r="64" s="16" customFormat="1" ht="118" customHeight="1" spans="1:15">
      <c r="A64" s="52">
        <f>SUBTOTAL(103,$C$7:C64)*1</f>
        <v>47</v>
      </c>
      <c r="B64" s="59" t="s">
        <v>298</v>
      </c>
      <c r="C64" s="59" t="s">
        <v>299</v>
      </c>
      <c r="D64" s="60" t="s">
        <v>300</v>
      </c>
      <c r="E64" s="59" t="s">
        <v>301</v>
      </c>
      <c r="F64" s="59" t="s">
        <v>302</v>
      </c>
      <c r="G64" s="59" t="s">
        <v>303</v>
      </c>
      <c r="H64" s="61">
        <v>32400</v>
      </c>
      <c r="I64" s="61">
        <v>22000</v>
      </c>
      <c r="J64" s="74">
        <v>7</v>
      </c>
      <c r="K64" s="59" t="s">
        <v>304</v>
      </c>
      <c r="L64" s="59" t="s">
        <v>305</v>
      </c>
      <c r="M64" s="59" t="s">
        <v>297</v>
      </c>
      <c r="N64" s="59" t="s">
        <v>297</v>
      </c>
      <c r="O64" s="76"/>
    </row>
    <row r="65" s="3" customFormat="1" ht="54" customHeight="1" spans="1:15">
      <c r="A65" s="45" t="s">
        <v>306</v>
      </c>
      <c r="B65" s="46"/>
      <c r="C65" s="47"/>
      <c r="D65" s="48">
        <f t="shared" si="3"/>
        <v>1</v>
      </c>
      <c r="E65" s="49"/>
      <c r="F65" s="49"/>
      <c r="G65" s="49"/>
      <c r="H65" s="50">
        <f t="shared" si="4"/>
        <v>550000</v>
      </c>
      <c r="I65" s="50">
        <f t="shared" si="5"/>
        <v>100</v>
      </c>
      <c r="J65" s="74"/>
      <c r="K65" s="59"/>
      <c r="L65" s="59"/>
      <c r="M65" s="59"/>
      <c r="N65" s="59"/>
      <c r="O65" s="76"/>
    </row>
    <row r="66" s="16" customFormat="1" ht="105" customHeight="1" spans="1:15">
      <c r="A66" s="52">
        <f>SUBTOTAL(103,$C$7:C66)*1</f>
        <v>48</v>
      </c>
      <c r="B66" s="59" t="s">
        <v>307</v>
      </c>
      <c r="C66" s="59" t="s">
        <v>308</v>
      </c>
      <c r="D66" s="60" t="s">
        <v>309</v>
      </c>
      <c r="E66" s="59" t="s">
        <v>310</v>
      </c>
      <c r="F66" s="59" t="s">
        <v>311</v>
      </c>
      <c r="G66" s="59" t="s">
        <v>38</v>
      </c>
      <c r="H66" s="61">
        <v>550000</v>
      </c>
      <c r="I66" s="61">
        <v>100</v>
      </c>
      <c r="J66" s="74">
        <v>2</v>
      </c>
      <c r="K66" s="59" t="s">
        <v>312</v>
      </c>
      <c r="L66" s="59" t="s">
        <v>25</v>
      </c>
      <c r="M66" s="62" t="s">
        <v>313</v>
      </c>
      <c r="N66" s="59" t="s">
        <v>306</v>
      </c>
      <c r="O66" s="76"/>
    </row>
    <row r="67" s="3" customFormat="1" ht="54" customHeight="1" spans="1:15">
      <c r="A67" s="45" t="s">
        <v>314</v>
      </c>
      <c r="B67" s="46"/>
      <c r="C67" s="47"/>
      <c r="D67" s="48">
        <f t="shared" si="3"/>
        <v>1</v>
      </c>
      <c r="E67" s="49"/>
      <c r="F67" s="49"/>
      <c r="G67" s="49"/>
      <c r="H67" s="50">
        <f t="shared" si="4"/>
        <v>14479.38</v>
      </c>
      <c r="I67" s="50">
        <f t="shared" si="5"/>
        <v>2500</v>
      </c>
      <c r="J67" s="74"/>
      <c r="K67" s="59"/>
      <c r="L67" s="59"/>
      <c r="M67" s="59"/>
      <c r="N67" s="59"/>
      <c r="O67" s="76"/>
    </row>
    <row r="68" s="16" customFormat="1" ht="105" customHeight="1" spans="1:15">
      <c r="A68" s="52">
        <f>SUBTOTAL(103,$C$7:C68)*1</f>
        <v>49</v>
      </c>
      <c r="B68" s="59" t="s">
        <v>307</v>
      </c>
      <c r="C68" s="59" t="s">
        <v>315</v>
      </c>
      <c r="D68" s="60" t="s">
        <v>316</v>
      </c>
      <c r="E68" s="59" t="s">
        <v>317</v>
      </c>
      <c r="F68" s="59" t="s">
        <v>318</v>
      </c>
      <c r="G68" s="59" t="s">
        <v>38</v>
      </c>
      <c r="H68" s="61">
        <v>14479.38</v>
      </c>
      <c r="I68" s="61">
        <v>2500</v>
      </c>
      <c r="J68" s="74">
        <v>3</v>
      </c>
      <c r="K68" s="59" t="s">
        <v>319</v>
      </c>
      <c r="L68" s="59" t="s">
        <v>305</v>
      </c>
      <c r="M68" s="59" t="s">
        <v>314</v>
      </c>
      <c r="N68" s="59" t="s">
        <v>314</v>
      </c>
      <c r="O68" s="76"/>
    </row>
    <row r="69" s="3" customFormat="1" ht="54" customHeight="1" spans="1:15">
      <c r="A69" s="45" t="s">
        <v>320</v>
      </c>
      <c r="B69" s="46"/>
      <c r="C69" s="47"/>
      <c r="D69" s="48">
        <f>COUNTA(A70:A71)</f>
        <v>2</v>
      </c>
      <c r="E69" s="49"/>
      <c r="F69" s="49"/>
      <c r="G69" s="49"/>
      <c r="H69" s="50">
        <f>SUM(H70:H71)</f>
        <v>28423</v>
      </c>
      <c r="I69" s="50">
        <f>SUM(I70:I71)</f>
        <v>1100</v>
      </c>
      <c r="J69" s="74"/>
      <c r="K69" s="59"/>
      <c r="L69" s="59"/>
      <c r="M69" s="59"/>
      <c r="N69" s="59"/>
      <c r="O69" s="76"/>
    </row>
    <row r="70" s="13" customFormat="1" ht="143" customHeight="1" spans="1:15">
      <c r="A70" s="52">
        <f>SUBTOTAL(103,$C$7:C70)*1</f>
        <v>50</v>
      </c>
      <c r="B70" s="59" t="s">
        <v>321</v>
      </c>
      <c r="C70" s="59" t="s">
        <v>322</v>
      </c>
      <c r="D70" s="60" t="s">
        <v>323</v>
      </c>
      <c r="E70" s="59" t="s">
        <v>268</v>
      </c>
      <c r="F70" s="59" t="s">
        <v>324</v>
      </c>
      <c r="G70" s="59" t="s">
        <v>73</v>
      </c>
      <c r="H70" s="61">
        <v>14000</v>
      </c>
      <c r="I70" s="83">
        <v>1000</v>
      </c>
      <c r="J70" s="74">
        <v>12</v>
      </c>
      <c r="K70" s="59" t="s">
        <v>325</v>
      </c>
      <c r="L70" s="59" t="s">
        <v>326</v>
      </c>
      <c r="M70" s="59" t="s">
        <v>320</v>
      </c>
      <c r="N70" s="59" t="s">
        <v>320</v>
      </c>
      <c r="O70" s="76"/>
    </row>
    <row r="71" s="17" customFormat="1" ht="124" customHeight="1" spans="1:15">
      <c r="A71" s="52">
        <f>SUBTOTAL(103,$C$7:C71)*1</f>
        <v>51</v>
      </c>
      <c r="B71" s="59" t="s">
        <v>327</v>
      </c>
      <c r="C71" s="59" t="s">
        <v>328</v>
      </c>
      <c r="D71" s="59" t="s">
        <v>329</v>
      </c>
      <c r="E71" s="60" t="s">
        <v>268</v>
      </c>
      <c r="F71" s="59" t="s">
        <v>330</v>
      </c>
      <c r="G71" s="59" t="s">
        <v>73</v>
      </c>
      <c r="H71" s="65">
        <v>14423</v>
      </c>
      <c r="I71" s="83">
        <v>100</v>
      </c>
      <c r="J71" s="74" t="s">
        <v>32</v>
      </c>
      <c r="K71" s="59" t="s">
        <v>331</v>
      </c>
      <c r="L71" s="59" t="s">
        <v>212</v>
      </c>
      <c r="M71" s="62" t="s">
        <v>320</v>
      </c>
      <c r="N71" s="62" t="s">
        <v>320</v>
      </c>
      <c r="O71" s="76"/>
    </row>
    <row r="72" s="10" customFormat="1" ht="54" customHeight="1" spans="1:15">
      <c r="A72" s="45" t="s">
        <v>332</v>
      </c>
      <c r="B72" s="46"/>
      <c r="C72" s="47"/>
      <c r="D72" s="48">
        <f>COUNTA(A73:A98)</f>
        <v>26</v>
      </c>
      <c r="E72" s="49"/>
      <c r="F72" s="49"/>
      <c r="G72" s="49"/>
      <c r="H72" s="50">
        <f>SUM(H73:H98)</f>
        <v>1797405.91</v>
      </c>
      <c r="I72" s="50">
        <f>SUM(I73:I98)</f>
        <v>215560</v>
      </c>
      <c r="J72" s="74"/>
      <c r="K72" s="59"/>
      <c r="L72" s="59"/>
      <c r="M72" s="59"/>
      <c r="N72" s="59"/>
      <c r="O72" s="76"/>
    </row>
    <row r="73" s="18" customFormat="1" ht="118" customHeight="1" spans="1:15">
      <c r="A73" s="52">
        <f>SUBTOTAL(103,$C$7:C73)*1</f>
        <v>52</v>
      </c>
      <c r="B73" s="59" t="s">
        <v>333</v>
      </c>
      <c r="C73" s="59" t="s">
        <v>333</v>
      </c>
      <c r="D73" s="60" t="s">
        <v>334</v>
      </c>
      <c r="E73" s="59" t="s">
        <v>335</v>
      </c>
      <c r="F73" s="59" t="s">
        <v>336</v>
      </c>
      <c r="G73" s="59" t="s">
        <v>38</v>
      </c>
      <c r="H73" s="61">
        <v>20000</v>
      </c>
      <c r="I73" s="82">
        <v>5000</v>
      </c>
      <c r="J73" s="74">
        <v>9</v>
      </c>
      <c r="K73" s="81" t="s">
        <v>337</v>
      </c>
      <c r="L73" s="84" t="s">
        <v>305</v>
      </c>
      <c r="M73" s="59" t="s">
        <v>338</v>
      </c>
      <c r="N73" s="59" t="s">
        <v>332</v>
      </c>
      <c r="O73" s="76"/>
    </row>
    <row r="74" s="19" customFormat="1" ht="113" customHeight="1" spans="1:15">
      <c r="A74" s="52">
        <f>SUBTOTAL(103,$C$7:C74)*1</f>
        <v>53</v>
      </c>
      <c r="B74" s="59" t="s">
        <v>339</v>
      </c>
      <c r="C74" s="59" t="s">
        <v>340</v>
      </c>
      <c r="D74" s="60" t="s">
        <v>341</v>
      </c>
      <c r="E74" s="59" t="s">
        <v>342</v>
      </c>
      <c r="F74" s="59" t="s">
        <v>343</v>
      </c>
      <c r="G74" s="59" t="s">
        <v>38</v>
      </c>
      <c r="H74" s="61">
        <v>17547</v>
      </c>
      <c r="I74" s="82">
        <v>1000</v>
      </c>
      <c r="J74" s="74">
        <v>6</v>
      </c>
      <c r="K74" s="81" t="s">
        <v>344</v>
      </c>
      <c r="L74" s="84" t="s">
        <v>305</v>
      </c>
      <c r="M74" s="59" t="s">
        <v>345</v>
      </c>
      <c r="N74" s="59" t="s">
        <v>332</v>
      </c>
      <c r="O74" s="76"/>
    </row>
    <row r="75" s="19" customFormat="1" ht="113" customHeight="1" spans="1:15">
      <c r="A75" s="52">
        <f>SUBTOTAL(103,$C$7:C75)*1</f>
        <v>54</v>
      </c>
      <c r="B75" s="59" t="s">
        <v>346</v>
      </c>
      <c r="C75" s="59" t="s">
        <v>347</v>
      </c>
      <c r="D75" s="60" t="s">
        <v>348</v>
      </c>
      <c r="E75" s="59" t="s">
        <v>349</v>
      </c>
      <c r="F75" s="81" t="s">
        <v>350</v>
      </c>
      <c r="G75" s="59" t="s">
        <v>38</v>
      </c>
      <c r="H75" s="61">
        <v>177300</v>
      </c>
      <c r="I75" s="82">
        <v>10000</v>
      </c>
      <c r="J75" s="74">
        <v>6</v>
      </c>
      <c r="K75" s="81" t="s">
        <v>351</v>
      </c>
      <c r="L75" s="84" t="s">
        <v>305</v>
      </c>
      <c r="M75" s="59" t="s">
        <v>345</v>
      </c>
      <c r="N75" s="59" t="s">
        <v>332</v>
      </c>
      <c r="O75" s="76"/>
    </row>
    <row r="76" s="19" customFormat="1" ht="114" customHeight="1" spans="1:15">
      <c r="A76" s="52">
        <f>SUBTOTAL(103,$C$7:C76)*1</f>
        <v>55</v>
      </c>
      <c r="B76" s="59" t="s">
        <v>352</v>
      </c>
      <c r="C76" s="59" t="s">
        <v>353</v>
      </c>
      <c r="D76" s="60" t="s">
        <v>354</v>
      </c>
      <c r="E76" s="59" t="s">
        <v>342</v>
      </c>
      <c r="F76" s="59" t="s">
        <v>355</v>
      </c>
      <c r="G76" s="59" t="s">
        <v>38</v>
      </c>
      <c r="H76" s="61">
        <v>40346</v>
      </c>
      <c r="I76" s="82">
        <v>2000</v>
      </c>
      <c r="J76" s="74">
        <v>6</v>
      </c>
      <c r="K76" s="81" t="s">
        <v>356</v>
      </c>
      <c r="L76" s="84" t="s">
        <v>305</v>
      </c>
      <c r="M76" s="59" t="s">
        <v>345</v>
      </c>
      <c r="N76" s="59" t="s">
        <v>332</v>
      </c>
      <c r="O76" s="76"/>
    </row>
    <row r="77" s="18" customFormat="1" ht="139" customHeight="1" spans="1:15">
      <c r="A77" s="52">
        <f>SUBTOTAL(103,$C$7:C77)*1</f>
        <v>56</v>
      </c>
      <c r="B77" s="59" t="s">
        <v>357</v>
      </c>
      <c r="C77" s="59" t="s">
        <v>358</v>
      </c>
      <c r="D77" s="60" t="s">
        <v>359</v>
      </c>
      <c r="E77" s="59" t="s">
        <v>268</v>
      </c>
      <c r="F77" s="59" t="s">
        <v>360</v>
      </c>
      <c r="G77" s="59" t="s">
        <v>73</v>
      </c>
      <c r="H77" s="82">
        <v>38000</v>
      </c>
      <c r="I77" s="82">
        <v>5000</v>
      </c>
      <c r="J77" s="74">
        <v>12</v>
      </c>
      <c r="K77" s="81" t="s">
        <v>361</v>
      </c>
      <c r="L77" s="85" t="s">
        <v>362</v>
      </c>
      <c r="M77" s="59" t="s">
        <v>363</v>
      </c>
      <c r="N77" s="59" t="s">
        <v>332</v>
      </c>
      <c r="O77" s="76"/>
    </row>
    <row r="78" s="18" customFormat="1" ht="122" customHeight="1" spans="1:15">
      <c r="A78" s="52">
        <f>SUBTOTAL(103,$C$7:C78)*1</f>
        <v>57</v>
      </c>
      <c r="B78" s="59" t="s">
        <v>364</v>
      </c>
      <c r="C78" s="59" t="s">
        <v>365</v>
      </c>
      <c r="D78" s="60" t="s">
        <v>366</v>
      </c>
      <c r="E78" s="59" t="s">
        <v>268</v>
      </c>
      <c r="F78" s="59" t="s">
        <v>367</v>
      </c>
      <c r="G78" s="59" t="s">
        <v>73</v>
      </c>
      <c r="H78" s="61">
        <v>56900</v>
      </c>
      <c r="I78" s="82">
        <v>5000</v>
      </c>
      <c r="J78" s="74">
        <v>12</v>
      </c>
      <c r="K78" s="81" t="s">
        <v>368</v>
      </c>
      <c r="L78" s="85" t="s">
        <v>305</v>
      </c>
      <c r="M78" s="59" t="s">
        <v>369</v>
      </c>
      <c r="N78" s="59" t="s">
        <v>332</v>
      </c>
      <c r="O78" s="76"/>
    </row>
    <row r="79" s="18" customFormat="1" ht="144" customHeight="1" spans="1:15">
      <c r="A79" s="52">
        <f>SUBTOTAL(103,$C$7:C79)*1</f>
        <v>58</v>
      </c>
      <c r="B79" s="59" t="s">
        <v>370</v>
      </c>
      <c r="C79" s="59" t="s">
        <v>371</v>
      </c>
      <c r="D79" s="60" t="s">
        <v>372</v>
      </c>
      <c r="E79" s="59" t="s">
        <v>268</v>
      </c>
      <c r="F79" s="59" t="s">
        <v>373</v>
      </c>
      <c r="G79" s="59" t="s">
        <v>73</v>
      </c>
      <c r="H79" s="61">
        <v>143427</v>
      </c>
      <c r="I79" s="83">
        <v>3000</v>
      </c>
      <c r="J79" s="74">
        <v>12</v>
      </c>
      <c r="K79" s="59" t="s">
        <v>374</v>
      </c>
      <c r="L79" s="85" t="s">
        <v>305</v>
      </c>
      <c r="M79" s="59" t="s">
        <v>375</v>
      </c>
      <c r="N79" s="59" t="s">
        <v>332</v>
      </c>
      <c r="O79" s="76"/>
    </row>
    <row r="80" s="18" customFormat="1" ht="117" customHeight="1" spans="1:15">
      <c r="A80" s="52">
        <f>SUBTOTAL(103,$C$7:C80)*1</f>
        <v>59</v>
      </c>
      <c r="B80" s="59" t="s">
        <v>376</v>
      </c>
      <c r="C80" s="59" t="s">
        <v>377</v>
      </c>
      <c r="D80" s="60" t="s">
        <v>378</v>
      </c>
      <c r="E80" s="59" t="s">
        <v>379</v>
      </c>
      <c r="F80" s="59" t="s">
        <v>380</v>
      </c>
      <c r="G80" s="54" t="s">
        <v>303</v>
      </c>
      <c r="H80" s="61">
        <v>47600</v>
      </c>
      <c r="I80" s="55">
        <v>17600</v>
      </c>
      <c r="J80" s="74">
        <v>10</v>
      </c>
      <c r="K80" s="63" t="s">
        <v>381</v>
      </c>
      <c r="L80" s="59" t="s">
        <v>382</v>
      </c>
      <c r="M80" s="54" t="s">
        <v>383</v>
      </c>
      <c r="N80" s="59" t="s">
        <v>332</v>
      </c>
      <c r="O80" s="76"/>
    </row>
    <row r="81" s="18" customFormat="1" ht="98" customHeight="1" spans="1:15">
      <c r="A81" s="52">
        <f>SUBTOTAL(103,$C$7:C81)*1</f>
        <v>60</v>
      </c>
      <c r="B81" s="59" t="s">
        <v>384</v>
      </c>
      <c r="C81" s="59" t="s">
        <v>385</v>
      </c>
      <c r="D81" s="60" t="s">
        <v>386</v>
      </c>
      <c r="E81" s="59" t="s">
        <v>379</v>
      </c>
      <c r="F81" s="59" t="s">
        <v>380</v>
      </c>
      <c r="G81" s="54" t="s">
        <v>303</v>
      </c>
      <c r="H81" s="61">
        <v>47600</v>
      </c>
      <c r="I81" s="55">
        <v>17600</v>
      </c>
      <c r="J81" s="74">
        <v>10</v>
      </c>
      <c r="K81" s="63" t="s">
        <v>381</v>
      </c>
      <c r="L81" s="59" t="s">
        <v>382</v>
      </c>
      <c r="M81" s="54" t="s">
        <v>383</v>
      </c>
      <c r="N81" s="59" t="s">
        <v>332</v>
      </c>
      <c r="O81" s="76"/>
    </row>
    <row r="82" s="14" customFormat="1" ht="118" customHeight="1" spans="1:15">
      <c r="A82" s="52">
        <f>SUBTOTAL(103,$C$7:C82)*1</f>
        <v>61</v>
      </c>
      <c r="B82" s="59" t="s">
        <v>387</v>
      </c>
      <c r="C82" s="59" t="s">
        <v>387</v>
      </c>
      <c r="D82" s="60" t="s">
        <v>388</v>
      </c>
      <c r="E82" s="59" t="s">
        <v>195</v>
      </c>
      <c r="F82" s="59" t="s">
        <v>389</v>
      </c>
      <c r="G82" s="59" t="s">
        <v>38</v>
      </c>
      <c r="H82" s="61">
        <v>19551</v>
      </c>
      <c r="I82" s="82">
        <v>10000</v>
      </c>
      <c r="J82" s="74">
        <v>12</v>
      </c>
      <c r="K82" s="81" t="s">
        <v>390</v>
      </c>
      <c r="L82" s="85" t="s">
        <v>391</v>
      </c>
      <c r="M82" s="59" t="s">
        <v>392</v>
      </c>
      <c r="N82" s="59" t="s">
        <v>332</v>
      </c>
      <c r="O82" s="76"/>
    </row>
    <row r="83" s="18" customFormat="1" ht="113" customHeight="1" spans="1:15">
      <c r="A83" s="52">
        <f>SUBTOTAL(103,$C$7:C83)*1</f>
        <v>62</v>
      </c>
      <c r="B83" s="59" t="s">
        <v>393</v>
      </c>
      <c r="C83" s="59" t="s">
        <v>394</v>
      </c>
      <c r="D83" s="60" t="s">
        <v>395</v>
      </c>
      <c r="E83" s="59" t="s">
        <v>293</v>
      </c>
      <c r="F83" s="59" t="s">
        <v>396</v>
      </c>
      <c r="G83" s="59" t="s">
        <v>73</v>
      </c>
      <c r="H83" s="61">
        <v>64600</v>
      </c>
      <c r="I83" s="86">
        <v>2000</v>
      </c>
      <c r="J83" s="74">
        <v>4</v>
      </c>
      <c r="K83" s="87" t="s">
        <v>397</v>
      </c>
      <c r="L83" s="88" t="s">
        <v>398</v>
      </c>
      <c r="M83" s="59" t="s">
        <v>399</v>
      </c>
      <c r="N83" s="59" t="s">
        <v>332</v>
      </c>
      <c r="O83" s="76"/>
    </row>
    <row r="84" s="18" customFormat="1" ht="124" customHeight="1" spans="1:15">
      <c r="A84" s="52">
        <f>SUBTOTAL(103,$C$7:C84)*1</f>
        <v>63</v>
      </c>
      <c r="B84" s="59" t="s">
        <v>400</v>
      </c>
      <c r="C84" s="59" t="s">
        <v>401</v>
      </c>
      <c r="D84" s="60" t="s">
        <v>402</v>
      </c>
      <c r="E84" s="59" t="s">
        <v>293</v>
      </c>
      <c r="F84" s="59" t="s">
        <v>403</v>
      </c>
      <c r="G84" s="59" t="s">
        <v>73</v>
      </c>
      <c r="H84" s="61">
        <v>100000</v>
      </c>
      <c r="I84" s="82">
        <v>18000</v>
      </c>
      <c r="J84" s="74">
        <v>12</v>
      </c>
      <c r="K84" s="81" t="s">
        <v>404</v>
      </c>
      <c r="L84" s="81" t="s">
        <v>405</v>
      </c>
      <c r="M84" s="59" t="s">
        <v>406</v>
      </c>
      <c r="N84" s="59" t="s">
        <v>332</v>
      </c>
      <c r="O84" s="76"/>
    </row>
    <row r="85" s="18" customFormat="1" ht="135" customHeight="1" spans="1:15">
      <c r="A85" s="52">
        <f>SUBTOTAL(103,$C$7:C85)*1</f>
        <v>64</v>
      </c>
      <c r="B85" s="59" t="s">
        <v>407</v>
      </c>
      <c r="C85" s="59" t="s">
        <v>408</v>
      </c>
      <c r="D85" s="60" t="s">
        <v>409</v>
      </c>
      <c r="E85" s="59" t="s">
        <v>293</v>
      </c>
      <c r="F85" s="59" t="s">
        <v>410</v>
      </c>
      <c r="G85" s="59" t="s">
        <v>38</v>
      </c>
      <c r="H85" s="61">
        <v>50000</v>
      </c>
      <c r="I85" s="82">
        <v>2000</v>
      </c>
      <c r="J85" s="74">
        <v>6</v>
      </c>
      <c r="K85" s="89" t="s">
        <v>411</v>
      </c>
      <c r="L85" s="84" t="s">
        <v>305</v>
      </c>
      <c r="M85" s="59" t="s">
        <v>412</v>
      </c>
      <c r="N85" s="59" t="s">
        <v>332</v>
      </c>
      <c r="O85" s="76"/>
    </row>
    <row r="86" s="18" customFormat="1" ht="139" customHeight="1" spans="1:15">
      <c r="A86" s="52">
        <f>SUBTOTAL(103,$C$7:C86)*1</f>
        <v>65</v>
      </c>
      <c r="B86" s="59" t="s">
        <v>413</v>
      </c>
      <c r="C86" s="59" t="s">
        <v>413</v>
      </c>
      <c r="D86" s="60" t="s">
        <v>414</v>
      </c>
      <c r="E86" s="59" t="s">
        <v>335</v>
      </c>
      <c r="F86" s="59" t="s">
        <v>415</v>
      </c>
      <c r="G86" s="59" t="s">
        <v>38</v>
      </c>
      <c r="H86" s="61">
        <v>25000</v>
      </c>
      <c r="I86" s="82">
        <v>5000</v>
      </c>
      <c r="J86" s="74">
        <v>7</v>
      </c>
      <c r="K86" s="81" t="s">
        <v>416</v>
      </c>
      <c r="L86" s="84" t="s">
        <v>305</v>
      </c>
      <c r="M86" s="59" t="s">
        <v>417</v>
      </c>
      <c r="N86" s="59" t="s">
        <v>332</v>
      </c>
      <c r="O86" s="76"/>
    </row>
    <row r="87" s="5" customFormat="1" ht="135" customHeight="1" spans="1:15">
      <c r="A87" s="52">
        <f>SUBTOTAL(103,$C$7:C87)*1</f>
        <v>66</v>
      </c>
      <c r="B87" s="59" t="s">
        <v>418</v>
      </c>
      <c r="C87" s="59" t="s">
        <v>419</v>
      </c>
      <c r="D87" s="60" t="s">
        <v>420</v>
      </c>
      <c r="E87" s="59" t="s">
        <v>243</v>
      </c>
      <c r="F87" s="59" t="s">
        <v>421</v>
      </c>
      <c r="G87" s="59" t="s">
        <v>38</v>
      </c>
      <c r="H87" s="61">
        <v>50266</v>
      </c>
      <c r="I87" s="82">
        <v>1000</v>
      </c>
      <c r="J87" s="74">
        <v>12</v>
      </c>
      <c r="K87" s="81" t="s">
        <v>422</v>
      </c>
      <c r="L87" s="84" t="s">
        <v>54</v>
      </c>
      <c r="M87" s="59" t="s">
        <v>423</v>
      </c>
      <c r="N87" s="59" t="s">
        <v>332</v>
      </c>
      <c r="O87" s="76"/>
    </row>
    <row r="88" s="5" customFormat="1" ht="144" customHeight="1" spans="1:15">
      <c r="A88" s="52">
        <f>SUBTOTAL(103,$C$7:C88)*1</f>
        <v>67</v>
      </c>
      <c r="B88" s="59" t="s">
        <v>424</v>
      </c>
      <c r="C88" s="59" t="s">
        <v>425</v>
      </c>
      <c r="D88" s="60" t="s">
        <v>426</v>
      </c>
      <c r="E88" s="59" t="s">
        <v>427</v>
      </c>
      <c r="F88" s="59" t="s">
        <v>428</v>
      </c>
      <c r="G88" s="59" t="s">
        <v>38</v>
      </c>
      <c r="H88" s="61">
        <v>71000</v>
      </c>
      <c r="I88" s="82">
        <v>10000</v>
      </c>
      <c r="J88" s="74">
        <v>12</v>
      </c>
      <c r="K88" s="81" t="s">
        <v>429</v>
      </c>
      <c r="L88" s="84" t="s">
        <v>305</v>
      </c>
      <c r="M88" s="59" t="s">
        <v>430</v>
      </c>
      <c r="N88" s="59" t="s">
        <v>332</v>
      </c>
      <c r="O88" s="76"/>
    </row>
    <row r="89" s="5" customFormat="1" ht="110" customHeight="1" spans="1:15">
      <c r="A89" s="52">
        <f>SUBTOTAL(103,$C$7:C89)*1</f>
        <v>68</v>
      </c>
      <c r="B89" s="59" t="s">
        <v>431</v>
      </c>
      <c r="C89" s="59" t="s">
        <v>432</v>
      </c>
      <c r="D89" s="60" t="s">
        <v>433</v>
      </c>
      <c r="E89" s="59" t="s">
        <v>243</v>
      </c>
      <c r="F89" s="59" t="s">
        <v>434</v>
      </c>
      <c r="G89" s="59" t="s">
        <v>38</v>
      </c>
      <c r="H89" s="61">
        <v>69254.57</v>
      </c>
      <c r="I89" s="82">
        <v>3000</v>
      </c>
      <c r="J89" s="74">
        <v>12</v>
      </c>
      <c r="K89" s="81" t="s">
        <v>435</v>
      </c>
      <c r="L89" s="84" t="s">
        <v>436</v>
      </c>
      <c r="M89" s="59" t="s">
        <v>437</v>
      </c>
      <c r="N89" s="59" t="s">
        <v>332</v>
      </c>
      <c r="O89" s="76"/>
    </row>
    <row r="90" s="14" customFormat="1" ht="125" customHeight="1" spans="1:15">
      <c r="A90" s="52">
        <f>SUBTOTAL(103,$C$7:C90)*1</f>
        <v>69</v>
      </c>
      <c r="B90" s="59" t="s">
        <v>438</v>
      </c>
      <c r="C90" s="59" t="s">
        <v>439</v>
      </c>
      <c r="D90" s="60" t="s">
        <v>440</v>
      </c>
      <c r="E90" s="59" t="s">
        <v>260</v>
      </c>
      <c r="F90" s="59" t="s">
        <v>441</v>
      </c>
      <c r="G90" s="59" t="s">
        <v>73</v>
      </c>
      <c r="H90" s="61">
        <v>40700</v>
      </c>
      <c r="I90" s="82">
        <v>5000</v>
      </c>
      <c r="J90" s="74">
        <v>10</v>
      </c>
      <c r="K90" s="81" t="s">
        <v>442</v>
      </c>
      <c r="L90" s="84" t="s">
        <v>54</v>
      </c>
      <c r="M90" s="59" t="s">
        <v>443</v>
      </c>
      <c r="N90" s="59" t="s">
        <v>332</v>
      </c>
      <c r="O90" s="76"/>
    </row>
    <row r="91" s="5" customFormat="1" ht="139" customHeight="1" spans="1:15">
      <c r="A91" s="52">
        <f>SUBTOTAL(103,$C$7:C91)*1</f>
        <v>70</v>
      </c>
      <c r="B91" s="59" t="s">
        <v>444</v>
      </c>
      <c r="C91" s="59" t="s">
        <v>445</v>
      </c>
      <c r="D91" s="60" t="s">
        <v>446</v>
      </c>
      <c r="E91" s="59" t="s">
        <v>65</v>
      </c>
      <c r="F91" s="59" t="s">
        <v>447</v>
      </c>
      <c r="G91" s="59" t="s">
        <v>38</v>
      </c>
      <c r="H91" s="61">
        <v>48845</v>
      </c>
      <c r="I91" s="82">
        <v>3000</v>
      </c>
      <c r="J91" s="74">
        <v>10</v>
      </c>
      <c r="K91" s="81" t="s">
        <v>448</v>
      </c>
      <c r="L91" s="84" t="s">
        <v>449</v>
      </c>
      <c r="M91" s="85" t="s">
        <v>450</v>
      </c>
      <c r="N91" s="59" t="s">
        <v>332</v>
      </c>
      <c r="O91" s="76"/>
    </row>
    <row r="92" s="5" customFormat="1" ht="102" customHeight="1" spans="1:15">
      <c r="A92" s="52">
        <f>SUBTOTAL(103,$C$7:C92)*1</f>
        <v>71</v>
      </c>
      <c r="B92" s="59" t="s">
        <v>451</v>
      </c>
      <c r="C92" s="59" t="s">
        <v>452</v>
      </c>
      <c r="D92" s="60" t="s">
        <v>453</v>
      </c>
      <c r="E92" s="59" t="s">
        <v>65</v>
      </c>
      <c r="F92" s="59" t="s">
        <v>454</v>
      </c>
      <c r="G92" s="59" t="s">
        <v>31</v>
      </c>
      <c r="H92" s="61">
        <v>208373</v>
      </c>
      <c r="I92" s="90">
        <v>30000</v>
      </c>
      <c r="J92" s="74">
        <v>12</v>
      </c>
      <c r="K92" s="81" t="s">
        <v>455</v>
      </c>
      <c r="L92" s="81" t="s">
        <v>456</v>
      </c>
      <c r="M92" s="59" t="s">
        <v>457</v>
      </c>
      <c r="N92" s="59" t="s">
        <v>332</v>
      </c>
      <c r="O92" s="76"/>
    </row>
    <row r="93" s="5" customFormat="1" ht="125" customHeight="1" spans="1:15">
      <c r="A93" s="52">
        <f>SUBTOTAL(103,$C$7:C93)*1</f>
        <v>72</v>
      </c>
      <c r="B93" s="59" t="s">
        <v>458</v>
      </c>
      <c r="C93" s="59" t="s">
        <v>459</v>
      </c>
      <c r="D93" s="60" t="s">
        <v>460</v>
      </c>
      <c r="E93" s="59" t="s">
        <v>65</v>
      </c>
      <c r="F93" s="59" t="s">
        <v>461</v>
      </c>
      <c r="G93" s="59" t="s">
        <v>38</v>
      </c>
      <c r="H93" s="61">
        <v>56000</v>
      </c>
      <c r="I93" s="91">
        <v>7000</v>
      </c>
      <c r="J93" s="74">
        <v>11</v>
      </c>
      <c r="K93" s="92" t="s">
        <v>462</v>
      </c>
      <c r="L93" s="84" t="s">
        <v>463</v>
      </c>
      <c r="M93" s="59" t="s">
        <v>464</v>
      </c>
      <c r="N93" s="59" t="s">
        <v>332</v>
      </c>
      <c r="O93" s="76"/>
    </row>
    <row r="94" s="18" customFormat="1" ht="145" customHeight="1" spans="1:15">
      <c r="A94" s="52">
        <f>SUBTOTAL(103,$C$7:C94)*1</f>
        <v>73</v>
      </c>
      <c r="B94" s="59" t="s">
        <v>465</v>
      </c>
      <c r="C94" s="59" t="s">
        <v>466</v>
      </c>
      <c r="D94" s="60" t="s">
        <v>467</v>
      </c>
      <c r="E94" s="59" t="s">
        <v>209</v>
      </c>
      <c r="F94" s="59" t="s">
        <v>468</v>
      </c>
      <c r="G94" s="59" t="s">
        <v>31</v>
      </c>
      <c r="H94" s="61">
        <v>120000</v>
      </c>
      <c r="I94" s="91">
        <v>20900</v>
      </c>
      <c r="J94" s="74">
        <v>12</v>
      </c>
      <c r="K94" s="59" t="s">
        <v>469</v>
      </c>
      <c r="L94" s="59" t="s">
        <v>212</v>
      </c>
      <c r="M94" s="59" t="s">
        <v>470</v>
      </c>
      <c r="N94" s="59" t="s">
        <v>332</v>
      </c>
      <c r="O94" s="76"/>
    </row>
    <row r="95" s="18" customFormat="1" ht="140" customHeight="1" spans="1:15">
      <c r="A95" s="52">
        <f>SUBTOTAL(103,$C$7:C95)*1</f>
        <v>74</v>
      </c>
      <c r="B95" s="59" t="s">
        <v>471</v>
      </c>
      <c r="C95" s="59" t="s">
        <v>472</v>
      </c>
      <c r="D95" s="60" t="s">
        <v>473</v>
      </c>
      <c r="E95" s="59" t="s">
        <v>427</v>
      </c>
      <c r="F95" s="59" t="s">
        <v>474</v>
      </c>
      <c r="G95" s="59" t="s">
        <v>303</v>
      </c>
      <c r="H95" s="61">
        <v>31700</v>
      </c>
      <c r="I95" s="83">
        <v>15000</v>
      </c>
      <c r="J95" s="74">
        <v>11</v>
      </c>
      <c r="K95" s="59" t="s">
        <v>475</v>
      </c>
      <c r="L95" s="84" t="s">
        <v>305</v>
      </c>
      <c r="M95" s="63" t="s">
        <v>476</v>
      </c>
      <c r="N95" s="59" t="s">
        <v>332</v>
      </c>
      <c r="O95" s="76"/>
    </row>
    <row r="96" s="18" customFormat="1" ht="92" customHeight="1" spans="1:15">
      <c r="A96" s="52">
        <f>SUBTOTAL(103,$C$7:C96)*1</f>
        <v>75</v>
      </c>
      <c r="B96" s="59" t="s">
        <v>477</v>
      </c>
      <c r="C96" s="59" t="s">
        <v>478</v>
      </c>
      <c r="D96" s="60" t="s">
        <v>479</v>
      </c>
      <c r="E96" s="59" t="s">
        <v>237</v>
      </c>
      <c r="F96" s="59" t="s">
        <v>480</v>
      </c>
      <c r="G96" s="59" t="s">
        <v>73</v>
      </c>
      <c r="H96" s="61">
        <v>170000</v>
      </c>
      <c r="I96" s="82">
        <v>5000</v>
      </c>
      <c r="J96" s="74">
        <v>12</v>
      </c>
      <c r="K96" s="81" t="s">
        <v>481</v>
      </c>
      <c r="L96" s="84" t="s">
        <v>482</v>
      </c>
      <c r="M96" s="59" t="s">
        <v>412</v>
      </c>
      <c r="N96" s="59" t="s">
        <v>332</v>
      </c>
      <c r="O96" s="76"/>
    </row>
    <row r="97" s="18" customFormat="1" ht="110" customHeight="1" spans="1:15">
      <c r="A97" s="52">
        <f>SUBTOTAL(103,$C$7:C97)*1</f>
        <v>76</v>
      </c>
      <c r="B97" s="59" t="s">
        <v>483</v>
      </c>
      <c r="C97" s="59" t="s">
        <v>484</v>
      </c>
      <c r="D97" s="60" t="s">
        <v>485</v>
      </c>
      <c r="E97" s="59" t="s">
        <v>237</v>
      </c>
      <c r="F97" s="59" t="s">
        <v>486</v>
      </c>
      <c r="G97" s="54" t="s">
        <v>303</v>
      </c>
      <c r="H97" s="61">
        <v>20000</v>
      </c>
      <c r="I97" s="55">
        <v>10000</v>
      </c>
      <c r="J97" s="74">
        <v>12</v>
      </c>
      <c r="K97" s="63" t="s">
        <v>487</v>
      </c>
      <c r="L97" s="59" t="s">
        <v>488</v>
      </c>
      <c r="M97" s="54" t="s">
        <v>489</v>
      </c>
      <c r="N97" s="59" t="s">
        <v>332</v>
      </c>
      <c r="O97" s="76"/>
    </row>
    <row r="98" s="5" customFormat="1" ht="100" customHeight="1" spans="1:15">
      <c r="A98" s="52">
        <f>SUBTOTAL(103,$C$7:C98)*1</f>
        <v>77</v>
      </c>
      <c r="B98" s="59" t="s">
        <v>490</v>
      </c>
      <c r="C98" s="59" t="s">
        <v>491</v>
      </c>
      <c r="D98" s="60" t="s">
        <v>492</v>
      </c>
      <c r="E98" s="59" t="s">
        <v>231</v>
      </c>
      <c r="F98" s="59" t="s">
        <v>493</v>
      </c>
      <c r="G98" s="59" t="s">
        <v>38</v>
      </c>
      <c r="H98" s="61">
        <v>63396.34</v>
      </c>
      <c r="I98" s="91">
        <v>2460</v>
      </c>
      <c r="J98" s="74">
        <v>10</v>
      </c>
      <c r="K98" s="59" t="s">
        <v>494</v>
      </c>
      <c r="L98" s="84" t="s">
        <v>495</v>
      </c>
      <c r="M98" s="59" t="s">
        <v>496</v>
      </c>
      <c r="N98" s="59" t="s">
        <v>332</v>
      </c>
      <c r="O98" s="76"/>
    </row>
    <row r="99" s="3" customFormat="1" ht="54" customHeight="1" spans="1:15">
      <c r="A99" s="56" t="s">
        <v>497</v>
      </c>
      <c r="B99" s="57"/>
      <c r="C99" s="58"/>
      <c r="D99" s="48">
        <f>COUNTA(A100:A130)</f>
        <v>31</v>
      </c>
      <c r="E99" s="49"/>
      <c r="F99" s="49"/>
      <c r="G99" s="49"/>
      <c r="H99" s="50">
        <f>SUM(H100:H130)</f>
        <v>3369625.07</v>
      </c>
      <c r="I99" s="50">
        <f>SUM(I100:I130)</f>
        <v>487231</v>
      </c>
      <c r="J99" s="74"/>
      <c r="K99" s="59"/>
      <c r="L99" s="59"/>
      <c r="M99" s="59"/>
      <c r="N99" s="59"/>
      <c r="O99" s="76"/>
    </row>
    <row r="100" s="18" customFormat="1" ht="94" customHeight="1" spans="1:15">
      <c r="A100" s="52">
        <f>SUBTOTAL(103,$C$7:C100)*1</f>
        <v>78</v>
      </c>
      <c r="B100" s="59" t="s">
        <v>498</v>
      </c>
      <c r="C100" s="59" t="s">
        <v>498</v>
      </c>
      <c r="D100" s="60" t="s">
        <v>499</v>
      </c>
      <c r="E100" s="59" t="s">
        <v>500</v>
      </c>
      <c r="F100" s="59" t="s">
        <v>501</v>
      </c>
      <c r="G100" s="59" t="s">
        <v>38</v>
      </c>
      <c r="H100" s="61">
        <v>246900</v>
      </c>
      <c r="I100" s="83">
        <v>50000</v>
      </c>
      <c r="J100" s="74">
        <v>12</v>
      </c>
      <c r="K100" s="59" t="s">
        <v>502</v>
      </c>
      <c r="L100" s="59" t="s">
        <v>54</v>
      </c>
      <c r="M100" s="59" t="s">
        <v>503</v>
      </c>
      <c r="N100" s="59" t="s">
        <v>497</v>
      </c>
      <c r="O100" s="76"/>
    </row>
    <row r="101" s="18" customFormat="1" ht="110" customHeight="1" spans="1:15">
      <c r="A101" s="52">
        <f>SUBTOTAL(103,$C$7:C101)*1</f>
        <v>79</v>
      </c>
      <c r="B101" s="59" t="s">
        <v>504</v>
      </c>
      <c r="C101" s="59" t="s">
        <v>505</v>
      </c>
      <c r="D101" s="60" t="s">
        <v>506</v>
      </c>
      <c r="E101" s="59" t="s">
        <v>427</v>
      </c>
      <c r="F101" s="59" t="s">
        <v>507</v>
      </c>
      <c r="G101" s="59" t="s">
        <v>38</v>
      </c>
      <c r="H101" s="61">
        <v>300000</v>
      </c>
      <c r="I101" s="83">
        <v>150000</v>
      </c>
      <c r="J101" s="74">
        <v>12</v>
      </c>
      <c r="K101" s="59" t="s">
        <v>508</v>
      </c>
      <c r="L101" s="59" t="s">
        <v>54</v>
      </c>
      <c r="M101" s="59" t="s">
        <v>509</v>
      </c>
      <c r="N101" s="59" t="s">
        <v>497</v>
      </c>
      <c r="O101" s="76"/>
    </row>
    <row r="102" s="18" customFormat="1" ht="107" customHeight="1" spans="1:15">
      <c r="A102" s="52">
        <f>SUBTOTAL(103,$C$7:C102)*1</f>
        <v>80</v>
      </c>
      <c r="B102" s="59" t="s">
        <v>510</v>
      </c>
      <c r="C102" s="59" t="s">
        <v>511</v>
      </c>
      <c r="D102" s="60" t="s">
        <v>512</v>
      </c>
      <c r="E102" s="59" t="s">
        <v>513</v>
      </c>
      <c r="F102" s="59" t="s">
        <v>514</v>
      </c>
      <c r="G102" s="59" t="s">
        <v>73</v>
      </c>
      <c r="H102" s="61">
        <v>60000</v>
      </c>
      <c r="I102" s="61">
        <v>1000</v>
      </c>
      <c r="J102" s="74">
        <v>6</v>
      </c>
      <c r="K102" s="59" t="s">
        <v>515</v>
      </c>
      <c r="L102" s="59" t="s">
        <v>54</v>
      </c>
      <c r="M102" s="59" t="s">
        <v>516</v>
      </c>
      <c r="N102" s="59" t="s">
        <v>497</v>
      </c>
      <c r="O102" s="76"/>
    </row>
    <row r="103" s="18" customFormat="1" ht="110" customHeight="1" spans="1:15">
      <c r="A103" s="52">
        <f>SUBTOTAL(103,$C$7:C103)*1</f>
        <v>81</v>
      </c>
      <c r="B103" s="59" t="s">
        <v>517</v>
      </c>
      <c r="C103" s="59" t="s">
        <v>518</v>
      </c>
      <c r="D103" s="60" t="s">
        <v>519</v>
      </c>
      <c r="E103" s="59" t="s">
        <v>520</v>
      </c>
      <c r="F103" s="59" t="s">
        <v>521</v>
      </c>
      <c r="G103" s="59" t="s">
        <v>38</v>
      </c>
      <c r="H103" s="61">
        <v>26841.26</v>
      </c>
      <c r="I103" s="83">
        <v>200</v>
      </c>
      <c r="J103" s="74">
        <v>1</v>
      </c>
      <c r="K103" s="59" t="s">
        <v>522</v>
      </c>
      <c r="L103" s="59" t="s">
        <v>54</v>
      </c>
      <c r="M103" s="59" t="s">
        <v>523</v>
      </c>
      <c r="N103" s="59" t="s">
        <v>497</v>
      </c>
      <c r="O103" s="76"/>
    </row>
    <row r="104" s="14" customFormat="1" ht="102" customHeight="1" spans="1:15">
      <c r="A104" s="52">
        <f>SUBTOTAL(103,$C$7:C104)*1</f>
        <v>82</v>
      </c>
      <c r="B104" s="59" t="s">
        <v>524</v>
      </c>
      <c r="C104" s="59" t="s">
        <v>524</v>
      </c>
      <c r="D104" s="60" t="s">
        <v>525</v>
      </c>
      <c r="E104" s="59" t="s">
        <v>526</v>
      </c>
      <c r="F104" s="59" t="s">
        <v>527</v>
      </c>
      <c r="G104" s="59" t="s">
        <v>38</v>
      </c>
      <c r="H104" s="61">
        <v>61306.22</v>
      </c>
      <c r="I104" s="83">
        <v>5000</v>
      </c>
      <c r="J104" s="74">
        <v>10</v>
      </c>
      <c r="K104" s="59" t="s">
        <v>528</v>
      </c>
      <c r="L104" s="59" t="s">
        <v>54</v>
      </c>
      <c r="M104" s="59" t="s">
        <v>529</v>
      </c>
      <c r="N104" s="59" t="s">
        <v>497</v>
      </c>
      <c r="O104" s="76"/>
    </row>
    <row r="105" s="18" customFormat="1" ht="98" customHeight="1" spans="1:15">
      <c r="A105" s="52">
        <f>SUBTOTAL(103,$C$7:C105)*1</f>
        <v>83</v>
      </c>
      <c r="B105" s="59" t="s">
        <v>530</v>
      </c>
      <c r="C105" s="59" t="s">
        <v>530</v>
      </c>
      <c r="D105" s="60" t="s">
        <v>531</v>
      </c>
      <c r="E105" s="59" t="s">
        <v>293</v>
      </c>
      <c r="F105" s="59" t="s">
        <v>532</v>
      </c>
      <c r="G105" s="63" t="s">
        <v>303</v>
      </c>
      <c r="H105" s="61">
        <v>50000</v>
      </c>
      <c r="I105" s="61">
        <v>20000</v>
      </c>
      <c r="J105" s="74">
        <v>12</v>
      </c>
      <c r="K105" s="93" t="s">
        <v>533</v>
      </c>
      <c r="L105" s="59" t="s">
        <v>54</v>
      </c>
      <c r="M105" s="59" t="s">
        <v>534</v>
      </c>
      <c r="N105" s="59" t="s">
        <v>497</v>
      </c>
      <c r="O105" s="76"/>
    </row>
    <row r="106" s="18" customFormat="1" ht="122" customHeight="1" spans="1:15">
      <c r="A106" s="52">
        <f>SUBTOTAL(103,$C$7:C106)*1</f>
        <v>84</v>
      </c>
      <c r="B106" s="59" t="s">
        <v>535</v>
      </c>
      <c r="C106" s="59" t="s">
        <v>536</v>
      </c>
      <c r="D106" s="60" t="s">
        <v>537</v>
      </c>
      <c r="E106" s="59" t="s">
        <v>293</v>
      </c>
      <c r="F106" s="59" t="s">
        <v>538</v>
      </c>
      <c r="G106" s="59" t="s">
        <v>73</v>
      </c>
      <c r="H106" s="61">
        <v>57000</v>
      </c>
      <c r="I106" s="83">
        <v>500</v>
      </c>
      <c r="J106" s="74">
        <v>4</v>
      </c>
      <c r="K106" s="59" t="s">
        <v>539</v>
      </c>
      <c r="L106" s="59" t="s">
        <v>54</v>
      </c>
      <c r="M106" s="59" t="s">
        <v>540</v>
      </c>
      <c r="N106" s="59" t="s">
        <v>497</v>
      </c>
      <c r="O106" s="76"/>
    </row>
    <row r="107" s="18" customFormat="1" ht="140" customHeight="1" spans="1:15">
      <c r="A107" s="52">
        <f>SUBTOTAL(103,$C$7:C107)*1</f>
        <v>85</v>
      </c>
      <c r="B107" s="59" t="s">
        <v>541</v>
      </c>
      <c r="C107" s="59" t="s">
        <v>542</v>
      </c>
      <c r="D107" s="60" t="s">
        <v>543</v>
      </c>
      <c r="E107" s="59" t="s">
        <v>293</v>
      </c>
      <c r="F107" s="59" t="s">
        <v>544</v>
      </c>
      <c r="G107" s="59" t="s">
        <v>73</v>
      </c>
      <c r="H107" s="61">
        <v>122700</v>
      </c>
      <c r="I107" s="83">
        <v>1000</v>
      </c>
      <c r="J107" s="74">
        <v>10</v>
      </c>
      <c r="K107" s="59" t="s">
        <v>545</v>
      </c>
      <c r="L107" s="59" t="s">
        <v>54</v>
      </c>
      <c r="M107" s="59" t="s">
        <v>546</v>
      </c>
      <c r="N107" s="59" t="s">
        <v>497</v>
      </c>
      <c r="O107" s="76"/>
    </row>
    <row r="108" s="18" customFormat="1" ht="105" customHeight="1" spans="1:15">
      <c r="A108" s="52">
        <f>SUBTOTAL(103,$C$7:C108)*1</f>
        <v>86</v>
      </c>
      <c r="B108" s="59" t="s">
        <v>547</v>
      </c>
      <c r="C108" s="59" t="s">
        <v>548</v>
      </c>
      <c r="D108" s="60" t="s">
        <v>549</v>
      </c>
      <c r="E108" s="59" t="s">
        <v>293</v>
      </c>
      <c r="F108" s="59" t="s">
        <v>550</v>
      </c>
      <c r="G108" s="59" t="s">
        <v>73</v>
      </c>
      <c r="H108" s="61">
        <v>23766</v>
      </c>
      <c r="I108" s="83">
        <v>7600</v>
      </c>
      <c r="J108" s="74">
        <v>12</v>
      </c>
      <c r="K108" s="59" t="s">
        <v>551</v>
      </c>
      <c r="L108" s="59" t="s">
        <v>54</v>
      </c>
      <c r="M108" s="59" t="s">
        <v>552</v>
      </c>
      <c r="N108" s="59" t="s">
        <v>497</v>
      </c>
      <c r="O108" s="76"/>
    </row>
    <row r="109" s="18" customFormat="1" ht="110" customHeight="1" spans="1:15">
      <c r="A109" s="52">
        <f>SUBTOTAL(103,$C$7:C109)*1</f>
        <v>87</v>
      </c>
      <c r="B109" s="59" t="s">
        <v>553</v>
      </c>
      <c r="C109" s="59" t="s">
        <v>554</v>
      </c>
      <c r="D109" s="60" t="s">
        <v>555</v>
      </c>
      <c r="E109" s="59" t="s">
        <v>556</v>
      </c>
      <c r="F109" s="59" t="s">
        <v>557</v>
      </c>
      <c r="G109" s="59" t="s">
        <v>38</v>
      </c>
      <c r="H109" s="61">
        <v>50000</v>
      </c>
      <c r="I109" s="83">
        <v>10000</v>
      </c>
      <c r="J109" s="74">
        <v>9</v>
      </c>
      <c r="K109" s="59" t="s">
        <v>515</v>
      </c>
      <c r="L109" s="59" t="s">
        <v>54</v>
      </c>
      <c r="M109" s="59" t="s">
        <v>558</v>
      </c>
      <c r="N109" s="59" t="s">
        <v>497</v>
      </c>
      <c r="O109" s="76"/>
    </row>
    <row r="110" s="5" customFormat="1" ht="105" customHeight="1" spans="1:15">
      <c r="A110" s="52">
        <f>SUBTOTAL(103,$C$7:C110)*1</f>
        <v>88</v>
      </c>
      <c r="B110" s="59" t="s">
        <v>559</v>
      </c>
      <c r="C110" s="59" t="s">
        <v>560</v>
      </c>
      <c r="D110" s="60" t="s">
        <v>561</v>
      </c>
      <c r="E110" s="59" t="s">
        <v>243</v>
      </c>
      <c r="F110" s="59" t="s">
        <v>562</v>
      </c>
      <c r="G110" s="59" t="s">
        <v>73</v>
      </c>
      <c r="H110" s="61">
        <v>85000</v>
      </c>
      <c r="I110" s="61">
        <v>5000</v>
      </c>
      <c r="J110" s="74">
        <v>12</v>
      </c>
      <c r="K110" s="59" t="s">
        <v>515</v>
      </c>
      <c r="L110" s="59" t="s">
        <v>54</v>
      </c>
      <c r="M110" s="59" t="s">
        <v>563</v>
      </c>
      <c r="N110" s="59" t="s">
        <v>497</v>
      </c>
      <c r="O110" s="76"/>
    </row>
    <row r="111" s="5" customFormat="1" ht="102" customHeight="1" spans="1:15">
      <c r="A111" s="52">
        <f>SUBTOTAL(103,$C$7:C111)*1</f>
        <v>89</v>
      </c>
      <c r="B111" s="59" t="s">
        <v>564</v>
      </c>
      <c r="C111" s="59" t="s">
        <v>565</v>
      </c>
      <c r="D111" s="60" t="s">
        <v>566</v>
      </c>
      <c r="E111" s="59" t="s">
        <v>231</v>
      </c>
      <c r="F111" s="59" t="s">
        <v>567</v>
      </c>
      <c r="G111" s="59" t="s">
        <v>568</v>
      </c>
      <c r="H111" s="61">
        <v>152332</v>
      </c>
      <c r="I111" s="83">
        <v>1000</v>
      </c>
      <c r="J111" s="74">
        <v>6</v>
      </c>
      <c r="K111" s="59" t="s">
        <v>569</v>
      </c>
      <c r="L111" s="59" t="s">
        <v>570</v>
      </c>
      <c r="M111" s="63" t="s">
        <v>571</v>
      </c>
      <c r="N111" s="59" t="s">
        <v>497</v>
      </c>
      <c r="O111" s="76"/>
    </row>
    <row r="112" s="14" customFormat="1" ht="120" customHeight="1" spans="1:15">
      <c r="A112" s="52">
        <f>SUBTOTAL(103,$C$7:C112)*1</f>
        <v>90</v>
      </c>
      <c r="B112" s="59" t="s">
        <v>572</v>
      </c>
      <c r="C112" s="59" t="s">
        <v>573</v>
      </c>
      <c r="D112" s="60" t="s">
        <v>574</v>
      </c>
      <c r="E112" s="59" t="s">
        <v>260</v>
      </c>
      <c r="F112" s="59" t="s">
        <v>575</v>
      </c>
      <c r="G112" s="59" t="s">
        <v>73</v>
      </c>
      <c r="H112" s="61">
        <v>100198</v>
      </c>
      <c r="I112" s="61">
        <v>20000</v>
      </c>
      <c r="J112" s="74">
        <v>12</v>
      </c>
      <c r="K112" s="59" t="s">
        <v>576</v>
      </c>
      <c r="L112" s="59" t="s">
        <v>54</v>
      </c>
      <c r="M112" s="59" t="s">
        <v>577</v>
      </c>
      <c r="N112" s="59" t="s">
        <v>497</v>
      </c>
      <c r="O112" s="76"/>
    </row>
    <row r="113" s="14" customFormat="1" ht="98" customHeight="1" spans="1:15">
      <c r="A113" s="52">
        <f>SUBTOTAL(103,$C$7:C113)*1</f>
        <v>91</v>
      </c>
      <c r="B113" s="59" t="s">
        <v>578</v>
      </c>
      <c r="C113" s="59" t="s">
        <v>578</v>
      </c>
      <c r="D113" s="60" t="s">
        <v>579</v>
      </c>
      <c r="E113" s="59" t="s">
        <v>260</v>
      </c>
      <c r="F113" s="59" t="s">
        <v>580</v>
      </c>
      <c r="G113" s="59" t="s">
        <v>38</v>
      </c>
      <c r="H113" s="61">
        <v>80000</v>
      </c>
      <c r="I113" s="83">
        <v>30000</v>
      </c>
      <c r="J113" s="74">
        <v>12</v>
      </c>
      <c r="K113" s="59" t="s">
        <v>581</v>
      </c>
      <c r="L113" s="59" t="s">
        <v>54</v>
      </c>
      <c r="M113" s="59" t="s">
        <v>582</v>
      </c>
      <c r="N113" s="59" t="s">
        <v>497</v>
      </c>
      <c r="O113" s="76"/>
    </row>
    <row r="114" s="14" customFormat="1" ht="95" customHeight="1" spans="1:15">
      <c r="A114" s="52">
        <f>SUBTOTAL(103,$C$7:C114)*1</f>
        <v>92</v>
      </c>
      <c r="B114" s="59" t="s">
        <v>583</v>
      </c>
      <c r="C114" s="59" t="s">
        <v>584</v>
      </c>
      <c r="D114" s="60" t="s">
        <v>585</v>
      </c>
      <c r="E114" s="59" t="s">
        <v>586</v>
      </c>
      <c r="F114" s="59" t="s">
        <v>587</v>
      </c>
      <c r="G114" s="59" t="s">
        <v>38</v>
      </c>
      <c r="H114" s="61">
        <v>69923</v>
      </c>
      <c r="I114" s="61">
        <v>20000</v>
      </c>
      <c r="J114" s="74">
        <v>12</v>
      </c>
      <c r="K114" s="59" t="s">
        <v>588</v>
      </c>
      <c r="L114" s="59" t="s">
        <v>54</v>
      </c>
      <c r="M114" s="59" t="s">
        <v>589</v>
      </c>
      <c r="N114" s="59" t="s">
        <v>497</v>
      </c>
      <c r="O114" s="76"/>
    </row>
    <row r="115" s="5" customFormat="1" ht="154" customHeight="1" spans="1:15">
      <c r="A115" s="52">
        <f>SUBTOTAL(103,$C$7:C115)*1</f>
        <v>93</v>
      </c>
      <c r="B115" s="59" t="s">
        <v>590</v>
      </c>
      <c r="C115" s="59" t="s">
        <v>590</v>
      </c>
      <c r="D115" s="60" t="s">
        <v>591</v>
      </c>
      <c r="E115" s="59" t="s">
        <v>65</v>
      </c>
      <c r="F115" s="59" t="s">
        <v>592</v>
      </c>
      <c r="G115" s="59" t="s">
        <v>73</v>
      </c>
      <c r="H115" s="61">
        <v>689000</v>
      </c>
      <c r="I115" s="61">
        <v>100000</v>
      </c>
      <c r="J115" s="74">
        <v>12</v>
      </c>
      <c r="K115" s="59" t="s">
        <v>593</v>
      </c>
      <c r="L115" s="59" t="s">
        <v>570</v>
      </c>
      <c r="M115" s="59" t="s">
        <v>594</v>
      </c>
      <c r="N115" s="59" t="s">
        <v>497</v>
      </c>
      <c r="O115" s="76"/>
    </row>
    <row r="116" s="5" customFormat="1" ht="105" customHeight="1" spans="1:15">
      <c r="A116" s="52">
        <f>SUBTOTAL(103,$C$7:C116)*1</f>
        <v>94</v>
      </c>
      <c r="B116" s="59" t="s">
        <v>595</v>
      </c>
      <c r="C116" s="59" t="s">
        <v>596</v>
      </c>
      <c r="D116" s="60" t="s">
        <v>597</v>
      </c>
      <c r="E116" s="59" t="s">
        <v>65</v>
      </c>
      <c r="F116" s="59" t="s">
        <v>598</v>
      </c>
      <c r="G116" s="59" t="s">
        <v>31</v>
      </c>
      <c r="H116" s="61">
        <v>75553</v>
      </c>
      <c r="I116" s="83">
        <v>2000</v>
      </c>
      <c r="J116" s="74">
        <v>6</v>
      </c>
      <c r="K116" s="59" t="s">
        <v>569</v>
      </c>
      <c r="L116" s="59" t="s">
        <v>570</v>
      </c>
      <c r="M116" s="59" t="s">
        <v>599</v>
      </c>
      <c r="N116" s="59" t="s">
        <v>497</v>
      </c>
      <c r="O116" s="76"/>
    </row>
    <row r="117" s="18" customFormat="1" ht="115" customHeight="1" spans="1:15">
      <c r="A117" s="52">
        <f>SUBTOTAL(103,$C$7:C117)*1</f>
        <v>95</v>
      </c>
      <c r="B117" s="59" t="s">
        <v>600</v>
      </c>
      <c r="C117" s="59" t="s">
        <v>601</v>
      </c>
      <c r="D117" s="60" t="s">
        <v>602</v>
      </c>
      <c r="E117" s="59" t="s">
        <v>603</v>
      </c>
      <c r="F117" s="59" t="s">
        <v>604</v>
      </c>
      <c r="G117" s="59" t="s">
        <v>38</v>
      </c>
      <c r="H117" s="61">
        <v>70000</v>
      </c>
      <c r="I117" s="61">
        <v>3000</v>
      </c>
      <c r="J117" s="74">
        <v>12</v>
      </c>
      <c r="K117" s="59" t="s">
        <v>605</v>
      </c>
      <c r="L117" s="59" t="s">
        <v>606</v>
      </c>
      <c r="M117" s="59" t="s">
        <v>607</v>
      </c>
      <c r="N117" s="59" t="s">
        <v>497</v>
      </c>
      <c r="O117" s="76"/>
    </row>
    <row r="118" s="5" customFormat="1" ht="132" customHeight="1" spans="1:15">
      <c r="A118" s="52">
        <f>SUBTOTAL(103,$C$7:C118)*1</f>
        <v>96</v>
      </c>
      <c r="B118" s="59" t="s">
        <v>608</v>
      </c>
      <c r="C118" s="59" t="s">
        <v>609</v>
      </c>
      <c r="D118" s="60" t="s">
        <v>610</v>
      </c>
      <c r="E118" s="59" t="s">
        <v>107</v>
      </c>
      <c r="F118" s="59" t="s">
        <v>611</v>
      </c>
      <c r="G118" s="59" t="s">
        <v>245</v>
      </c>
      <c r="H118" s="61">
        <v>78459</v>
      </c>
      <c r="I118" s="61">
        <v>1000</v>
      </c>
      <c r="J118" s="74">
        <v>12</v>
      </c>
      <c r="K118" s="59" t="s">
        <v>612</v>
      </c>
      <c r="L118" s="59" t="s">
        <v>54</v>
      </c>
      <c r="M118" s="59" t="s">
        <v>613</v>
      </c>
      <c r="N118" s="59" t="s">
        <v>497</v>
      </c>
      <c r="O118" s="76"/>
    </row>
    <row r="119" s="18" customFormat="1" ht="114" customHeight="1" spans="1:15">
      <c r="A119" s="52">
        <f>SUBTOTAL(103,$C$7:C119)*1</f>
        <v>97</v>
      </c>
      <c r="B119" s="59" t="s">
        <v>614</v>
      </c>
      <c r="C119" s="59" t="s">
        <v>615</v>
      </c>
      <c r="D119" s="60" t="s">
        <v>616</v>
      </c>
      <c r="E119" s="59" t="s">
        <v>310</v>
      </c>
      <c r="F119" s="59" t="s">
        <v>617</v>
      </c>
      <c r="G119" s="59" t="s">
        <v>73</v>
      </c>
      <c r="H119" s="61">
        <v>26000</v>
      </c>
      <c r="I119" s="83">
        <v>200</v>
      </c>
      <c r="J119" s="74">
        <v>2</v>
      </c>
      <c r="K119" s="59" t="s">
        <v>618</v>
      </c>
      <c r="L119" s="59" t="s">
        <v>54</v>
      </c>
      <c r="M119" s="59" t="s">
        <v>619</v>
      </c>
      <c r="N119" s="59" t="s">
        <v>497</v>
      </c>
      <c r="O119" s="76"/>
    </row>
    <row r="120" s="18" customFormat="1" ht="113" customHeight="1" spans="1:15">
      <c r="A120" s="52">
        <f>SUBTOTAL(103,$C$7:C120)*1</f>
        <v>98</v>
      </c>
      <c r="B120" s="59" t="s">
        <v>620</v>
      </c>
      <c r="C120" s="59" t="s">
        <v>621</v>
      </c>
      <c r="D120" s="60" t="s">
        <v>622</v>
      </c>
      <c r="E120" s="59" t="s">
        <v>427</v>
      </c>
      <c r="F120" s="59" t="s">
        <v>623</v>
      </c>
      <c r="G120" s="59" t="s">
        <v>303</v>
      </c>
      <c r="H120" s="61">
        <v>50000</v>
      </c>
      <c r="I120" s="61">
        <v>10000</v>
      </c>
      <c r="J120" s="74">
        <v>6</v>
      </c>
      <c r="K120" s="59" t="s">
        <v>624</v>
      </c>
      <c r="L120" s="59" t="s">
        <v>54</v>
      </c>
      <c r="M120" s="59" t="s">
        <v>625</v>
      </c>
      <c r="N120" s="59" t="s">
        <v>497</v>
      </c>
      <c r="O120" s="76"/>
    </row>
    <row r="121" s="18" customFormat="1" ht="124" customHeight="1" spans="1:15">
      <c r="A121" s="52">
        <f>SUBTOTAL(103,$C$7:C121)*1</f>
        <v>99</v>
      </c>
      <c r="B121" s="59" t="s">
        <v>626</v>
      </c>
      <c r="C121" s="59" t="s">
        <v>627</v>
      </c>
      <c r="D121" s="60" t="s">
        <v>628</v>
      </c>
      <c r="E121" s="59" t="s">
        <v>427</v>
      </c>
      <c r="F121" s="59" t="s">
        <v>629</v>
      </c>
      <c r="G121" s="59" t="s">
        <v>303</v>
      </c>
      <c r="H121" s="61">
        <v>30000</v>
      </c>
      <c r="I121" s="61">
        <v>10000</v>
      </c>
      <c r="J121" s="74">
        <v>6</v>
      </c>
      <c r="K121" s="59" t="s">
        <v>630</v>
      </c>
      <c r="L121" s="59" t="s">
        <v>54</v>
      </c>
      <c r="M121" s="59" t="s">
        <v>631</v>
      </c>
      <c r="N121" s="59" t="s">
        <v>497</v>
      </c>
      <c r="O121" s="76"/>
    </row>
    <row r="122" s="14" customFormat="1" ht="103" customHeight="1" spans="1:15">
      <c r="A122" s="52">
        <f>SUBTOTAL(103,$C$7:C122)*1</f>
        <v>100</v>
      </c>
      <c r="B122" s="59" t="s">
        <v>632</v>
      </c>
      <c r="C122" s="59" t="s">
        <v>632</v>
      </c>
      <c r="D122" s="60" t="s">
        <v>633</v>
      </c>
      <c r="E122" s="59" t="s">
        <v>21</v>
      </c>
      <c r="F122" s="59" t="s">
        <v>634</v>
      </c>
      <c r="G122" s="59" t="s">
        <v>73</v>
      </c>
      <c r="H122" s="61">
        <v>102591.55</v>
      </c>
      <c r="I122" s="83">
        <v>2000</v>
      </c>
      <c r="J122" s="74">
        <v>6</v>
      </c>
      <c r="K122" s="59" t="s">
        <v>635</v>
      </c>
      <c r="L122" s="59" t="s">
        <v>54</v>
      </c>
      <c r="M122" s="59" t="s">
        <v>636</v>
      </c>
      <c r="N122" s="59" t="s">
        <v>497</v>
      </c>
      <c r="O122" s="76"/>
    </row>
    <row r="123" s="5" customFormat="1" ht="109" customHeight="1" spans="1:15">
      <c r="A123" s="52">
        <f>SUBTOTAL(103,$C$7:C123)*1</f>
        <v>101</v>
      </c>
      <c r="B123" s="59" t="s">
        <v>637</v>
      </c>
      <c r="C123" s="59" t="s">
        <v>638</v>
      </c>
      <c r="D123" s="60" t="s">
        <v>639</v>
      </c>
      <c r="E123" s="59" t="s">
        <v>231</v>
      </c>
      <c r="F123" s="59" t="s">
        <v>640</v>
      </c>
      <c r="G123" s="59" t="s">
        <v>31</v>
      </c>
      <c r="H123" s="61">
        <v>215896</v>
      </c>
      <c r="I123" s="61">
        <v>3000</v>
      </c>
      <c r="J123" s="74">
        <v>6</v>
      </c>
      <c r="K123" s="59" t="s">
        <v>641</v>
      </c>
      <c r="L123" s="59" t="s">
        <v>570</v>
      </c>
      <c r="M123" s="59" t="s">
        <v>563</v>
      </c>
      <c r="N123" s="59" t="s">
        <v>497</v>
      </c>
      <c r="O123" s="76"/>
    </row>
    <row r="124" s="5" customFormat="1" ht="121" customHeight="1" spans="1:15">
      <c r="A124" s="52">
        <f>SUBTOTAL(103,$C$7:C124)*1</f>
        <v>102</v>
      </c>
      <c r="B124" s="59" t="s">
        <v>642</v>
      </c>
      <c r="C124" s="59" t="s">
        <v>643</v>
      </c>
      <c r="D124" s="60" t="s">
        <v>644</v>
      </c>
      <c r="E124" s="59" t="s">
        <v>231</v>
      </c>
      <c r="F124" s="59" t="s">
        <v>645</v>
      </c>
      <c r="G124" s="59" t="s">
        <v>73</v>
      </c>
      <c r="H124" s="61">
        <v>63662.37</v>
      </c>
      <c r="I124" s="83">
        <v>5000</v>
      </c>
      <c r="J124" s="74">
        <v>6</v>
      </c>
      <c r="K124" s="59" t="s">
        <v>646</v>
      </c>
      <c r="L124" s="59" t="s">
        <v>570</v>
      </c>
      <c r="M124" s="59" t="s">
        <v>546</v>
      </c>
      <c r="N124" s="59" t="s">
        <v>497</v>
      </c>
      <c r="O124" s="76"/>
    </row>
    <row r="125" s="5" customFormat="1" ht="137" customHeight="1" spans="1:15">
      <c r="A125" s="52">
        <f>SUBTOTAL(103,$C$7:C125)*1</f>
        <v>103</v>
      </c>
      <c r="B125" s="59" t="s">
        <v>647</v>
      </c>
      <c r="C125" s="59" t="s">
        <v>648</v>
      </c>
      <c r="D125" s="60" t="s">
        <v>649</v>
      </c>
      <c r="E125" s="59" t="s">
        <v>231</v>
      </c>
      <c r="F125" s="59" t="s">
        <v>650</v>
      </c>
      <c r="G125" s="59" t="s">
        <v>73</v>
      </c>
      <c r="H125" s="61">
        <v>11049.08</v>
      </c>
      <c r="I125" s="83">
        <v>2000</v>
      </c>
      <c r="J125" s="74">
        <v>6</v>
      </c>
      <c r="K125" s="59" t="s">
        <v>651</v>
      </c>
      <c r="L125" s="59" t="s">
        <v>570</v>
      </c>
      <c r="M125" s="59" t="s">
        <v>546</v>
      </c>
      <c r="N125" s="59" t="s">
        <v>497</v>
      </c>
      <c r="O125" s="76"/>
    </row>
    <row r="126" s="5" customFormat="1" ht="140" customHeight="1" spans="1:15">
      <c r="A126" s="52">
        <f>SUBTOTAL(103,$C$7:C126)*1</f>
        <v>104</v>
      </c>
      <c r="B126" s="59" t="s">
        <v>652</v>
      </c>
      <c r="C126" s="59" t="s">
        <v>653</v>
      </c>
      <c r="D126" s="60" t="s">
        <v>654</v>
      </c>
      <c r="E126" s="59" t="s">
        <v>231</v>
      </c>
      <c r="F126" s="59" t="s">
        <v>655</v>
      </c>
      <c r="G126" s="59" t="s">
        <v>31</v>
      </c>
      <c r="H126" s="61">
        <v>342432</v>
      </c>
      <c r="I126" s="83">
        <v>5000</v>
      </c>
      <c r="J126" s="74">
        <v>9</v>
      </c>
      <c r="K126" s="59" t="s">
        <v>656</v>
      </c>
      <c r="L126" s="59" t="s">
        <v>570</v>
      </c>
      <c r="M126" s="59" t="s">
        <v>657</v>
      </c>
      <c r="N126" s="59" t="s">
        <v>497</v>
      </c>
      <c r="O126" s="76"/>
    </row>
    <row r="127" s="5" customFormat="1" ht="114" customHeight="1" spans="1:15">
      <c r="A127" s="52">
        <f>SUBTOTAL(103,$C$7:C127)*1</f>
        <v>105</v>
      </c>
      <c r="B127" s="59" t="s">
        <v>658</v>
      </c>
      <c r="C127" s="59" t="s">
        <v>659</v>
      </c>
      <c r="D127" s="60" t="s">
        <v>660</v>
      </c>
      <c r="E127" s="59" t="s">
        <v>231</v>
      </c>
      <c r="F127" s="59" t="s">
        <v>661</v>
      </c>
      <c r="G127" s="59" t="s">
        <v>31</v>
      </c>
      <c r="H127" s="61">
        <v>51416.59</v>
      </c>
      <c r="I127" s="61">
        <v>8000</v>
      </c>
      <c r="J127" s="74">
        <v>12</v>
      </c>
      <c r="K127" s="59" t="s">
        <v>662</v>
      </c>
      <c r="L127" s="59" t="s">
        <v>663</v>
      </c>
      <c r="M127" s="59" t="s">
        <v>599</v>
      </c>
      <c r="N127" s="59" t="s">
        <v>497</v>
      </c>
      <c r="O127" s="76"/>
    </row>
    <row r="128" s="5" customFormat="1" ht="110" customHeight="1" spans="1:15">
      <c r="A128" s="52">
        <f>SUBTOTAL(103,$C$7:C128)*1</f>
        <v>106</v>
      </c>
      <c r="B128" s="59" t="s">
        <v>664</v>
      </c>
      <c r="C128" s="59" t="s">
        <v>665</v>
      </c>
      <c r="D128" s="59" t="s">
        <v>666</v>
      </c>
      <c r="E128" s="59" t="s">
        <v>65</v>
      </c>
      <c r="F128" s="59" t="s">
        <v>667</v>
      </c>
      <c r="G128" s="59" t="s">
        <v>31</v>
      </c>
      <c r="H128" s="61">
        <v>29068</v>
      </c>
      <c r="I128" s="61">
        <v>2000</v>
      </c>
      <c r="J128" s="74" t="s">
        <v>282</v>
      </c>
      <c r="K128" s="59" t="s">
        <v>668</v>
      </c>
      <c r="L128" s="93" t="s">
        <v>54</v>
      </c>
      <c r="M128" s="62" t="s">
        <v>669</v>
      </c>
      <c r="N128" s="62" t="s">
        <v>497</v>
      </c>
      <c r="O128" s="76"/>
    </row>
    <row r="129" s="18" customFormat="1" ht="110" customHeight="1" spans="1:15">
      <c r="A129" s="52">
        <f>SUBTOTAL(103,$C$7:C129)*1</f>
        <v>107</v>
      </c>
      <c r="B129" s="59" t="s">
        <v>670</v>
      </c>
      <c r="C129" s="59" t="s">
        <v>670</v>
      </c>
      <c r="D129" s="60" t="s">
        <v>671</v>
      </c>
      <c r="E129" s="59" t="s">
        <v>672</v>
      </c>
      <c r="F129" s="59" t="s">
        <v>673</v>
      </c>
      <c r="G129" s="63" t="s">
        <v>303</v>
      </c>
      <c r="H129" s="61">
        <v>21531</v>
      </c>
      <c r="I129" s="61">
        <v>12531</v>
      </c>
      <c r="J129" s="74">
        <v>12</v>
      </c>
      <c r="K129" s="59" t="s">
        <v>674</v>
      </c>
      <c r="L129" s="93" t="s">
        <v>54</v>
      </c>
      <c r="M129" s="59" t="s">
        <v>675</v>
      </c>
      <c r="N129" s="59" t="s">
        <v>497</v>
      </c>
      <c r="O129" s="76"/>
    </row>
    <row r="130" s="18" customFormat="1" ht="129" customHeight="1" spans="1:15">
      <c r="A130" s="52">
        <f>SUBTOTAL(103,$C$7:C130)*1</f>
        <v>108</v>
      </c>
      <c r="B130" s="59" t="s">
        <v>676</v>
      </c>
      <c r="C130" s="59" t="s">
        <v>677</v>
      </c>
      <c r="D130" s="60" t="s">
        <v>678</v>
      </c>
      <c r="E130" s="59" t="s">
        <v>672</v>
      </c>
      <c r="F130" s="59" t="s">
        <v>679</v>
      </c>
      <c r="G130" s="59" t="s">
        <v>38</v>
      </c>
      <c r="H130" s="61">
        <v>27000</v>
      </c>
      <c r="I130" s="83">
        <v>200</v>
      </c>
      <c r="J130" s="74">
        <v>1</v>
      </c>
      <c r="K130" s="59" t="s">
        <v>680</v>
      </c>
      <c r="L130" s="59" t="s">
        <v>305</v>
      </c>
      <c r="M130" s="59" t="s">
        <v>681</v>
      </c>
      <c r="N130" s="59" t="s">
        <v>497</v>
      </c>
      <c r="O130" s="76"/>
    </row>
    <row r="131" s="3" customFormat="1" ht="54" customHeight="1" spans="1:15">
      <c r="A131" s="45" t="s">
        <v>682</v>
      </c>
      <c r="B131" s="46"/>
      <c r="C131" s="47"/>
      <c r="D131" s="48">
        <f>COUNTA(A132:A149)</f>
        <v>18</v>
      </c>
      <c r="E131" s="49"/>
      <c r="F131" s="49"/>
      <c r="G131" s="49"/>
      <c r="H131" s="50">
        <f>SUM(H132:H149)</f>
        <v>766723.52</v>
      </c>
      <c r="I131" s="50">
        <f>SUM(I132:I149)</f>
        <v>266033</v>
      </c>
      <c r="J131" s="74"/>
      <c r="K131" s="59"/>
      <c r="L131" s="59"/>
      <c r="M131" s="59"/>
      <c r="N131" s="59"/>
      <c r="O131" s="76"/>
    </row>
    <row r="132" s="18" customFormat="1" ht="114" customHeight="1" spans="1:15">
      <c r="A132" s="52">
        <f>SUBTOTAL(103,$C$7:C132)*1</f>
        <v>109</v>
      </c>
      <c r="B132" s="59" t="s">
        <v>683</v>
      </c>
      <c r="C132" s="59" t="s">
        <v>684</v>
      </c>
      <c r="D132" s="60" t="s">
        <v>685</v>
      </c>
      <c r="E132" s="59" t="s">
        <v>686</v>
      </c>
      <c r="F132" s="59" t="s">
        <v>687</v>
      </c>
      <c r="G132" s="54" t="s">
        <v>73</v>
      </c>
      <c r="H132" s="61">
        <v>60000</v>
      </c>
      <c r="I132" s="61">
        <v>2000</v>
      </c>
      <c r="J132" s="74">
        <v>6</v>
      </c>
      <c r="K132" s="59" t="s">
        <v>688</v>
      </c>
      <c r="L132" s="59" t="s">
        <v>689</v>
      </c>
      <c r="M132" s="59" t="s">
        <v>690</v>
      </c>
      <c r="N132" s="59" t="s">
        <v>682</v>
      </c>
      <c r="O132" s="76"/>
    </row>
    <row r="133" s="18" customFormat="1" ht="129" customHeight="1" spans="1:15">
      <c r="A133" s="52">
        <f>SUBTOTAL(103,$C$7:C133)*1</f>
        <v>110</v>
      </c>
      <c r="B133" s="59" t="s">
        <v>691</v>
      </c>
      <c r="C133" s="59" t="s">
        <v>692</v>
      </c>
      <c r="D133" s="60" t="s">
        <v>693</v>
      </c>
      <c r="E133" s="59" t="s">
        <v>379</v>
      </c>
      <c r="F133" s="59" t="s">
        <v>694</v>
      </c>
      <c r="G133" s="59" t="s">
        <v>303</v>
      </c>
      <c r="H133" s="61">
        <v>86609</v>
      </c>
      <c r="I133" s="61">
        <v>16609</v>
      </c>
      <c r="J133" s="74">
        <v>12</v>
      </c>
      <c r="K133" s="59" t="s">
        <v>695</v>
      </c>
      <c r="L133" s="59" t="s">
        <v>696</v>
      </c>
      <c r="M133" s="63" t="s">
        <v>697</v>
      </c>
      <c r="N133" s="59" t="s">
        <v>682</v>
      </c>
      <c r="O133" s="76"/>
    </row>
    <row r="134" s="18" customFormat="1" ht="103" customHeight="1" spans="1:15">
      <c r="A134" s="52">
        <f>SUBTOTAL(103,$C$7:C134)*1</f>
        <v>111</v>
      </c>
      <c r="B134" s="59" t="s">
        <v>698</v>
      </c>
      <c r="C134" s="59" t="s">
        <v>699</v>
      </c>
      <c r="D134" s="60" t="s">
        <v>700</v>
      </c>
      <c r="E134" s="59" t="s">
        <v>379</v>
      </c>
      <c r="F134" s="59" t="s">
        <v>701</v>
      </c>
      <c r="G134" s="59" t="s">
        <v>303</v>
      </c>
      <c r="H134" s="61">
        <v>62652</v>
      </c>
      <c r="I134" s="61">
        <v>12650</v>
      </c>
      <c r="J134" s="74" t="s">
        <v>702</v>
      </c>
      <c r="K134" s="59" t="s">
        <v>703</v>
      </c>
      <c r="L134" s="59" t="s">
        <v>704</v>
      </c>
      <c r="M134" s="63" t="s">
        <v>697</v>
      </c>
      <c r="N134" s="59" t="s">
        <v>682</v>
      </c>
      <c r="O134" s="76"/>
    </row>
    <row r="135" s="18" customFormat="1" ht="117" customHeight="1" spans="1:15">
      <c r="A135" s="52">
        <f>SUBTOTAL(103,$C$7:C135)*1</f>
        <v>112</v>
      </c>
      <c r="B135" s="59" t="s">
        <v>705</v>
      </c>
      <c r="C135" s="59" t="s">
        <v>705</v>
      </c>
      <c r="D135" s="60" t="s">
        <v>706</v>
      </c>
      <c r="E135" s="59" t="s">
        <v>379</v>
      </c>
      <c r="F135" s="59" t="s">
        <v>707</v>
      </c>
      <c r="G135" s="59" t="s">
        <v>38</v>
      </c>
      <c r="H135" s="61">
        <v>46408</v>
      </c>
      <c r="I135" s="61">
        <v>20000</v>
      </c>
      <c r="J135" s="74">
        <v>12</v>
      </c>
      <c r="K135" s="59" t="s">
        <v>708</v>
      </c>
      <c r="L135" s="59" t="s">
        <v>709</v>
      </c>
      <c r="M135" s="59" t="s">
        <v>710</v>
      </c>
      <c r="N135" s="59" t="s">
        <v>682</v>
      </c>
      <c r="O135" s="76"/>
    </row>
    <row r="136" s="5" customFormat="1" ht="103" customHeight="1" spans="1:15">
      <c r="A136" s="52">
        <f>SUBTOTAL(103,$C$7:C136)*1</f>
        <v>113</v>
      </c>
      <c r="B136" s="59" t="s">
        <v>711</v>
      </c>
      <c r="C136" s="59" t="s">
        <v>712</v>
      </c>
      <c r="D136" s="60" t="s">
        <v>713</v>
      </c>
      <c r="E136" s="59" t="s">
        <v>243</v>
      </c>
      <c r="F136" s="59" t="s">
        <v>714</v>
      </c>
      <c r="G136" s="54" t="s">
        <v>38</v>
      </c>
      <c r="H136" s="61">
        <v>53315.4</v>
      </c>
      <c r="I136" s="61">
        <v>10000</v>
      </c>
      <c r="J136" s="74">
        <v>12</v>
      </c>
      <c r="K136" s="59" t="s">
        <v>715</v>
      </c>
      <c r="L136" s="59" t="s">
        <v>305</v>
      </c>
      <c r="M136" s="59" t="s">
        <v>716</v>
      </c>
      <c r="N136" s="59" t="s">
        <v>682</v>
      </c>
      <c r="O136" s="76"/>
    </row>
    <row r="137" s="16" customFormat="1" ht="107" customHeight="1" spans="1:15">
      <c r="A137" s="52">
        <f>SUBTOTAL(103,$C$7:C137)*1</f>
        <v>114</v>
      </c>
      <c r="B137" s="59" t="s">
        <v>717</v>
      </c>
      <c r="C137" s="59" t="s">
        <v>718</v>
      </c>
      <c r="D137" s="60" t="s">
        <v>719</v>
      </c>
      <c r="E137" s="59" t="s">
        <v>720</v>
      </c>
      <c r="F137" s="59" t="s">
        <v>721</v>
      </c>
      <c r="G137" s="59" t="s">
        <v>303</v>
      </c>
      <c r="H137" s="61">
        <v>12174.41</v>
      </c>
      <c r="I137" s="61">
        <v>7174</v>
      </c>
      <c r="J137" s="74">
        <v>12</v>
      </c>
      <c r="K137" s="59" t="s">
        <v>722</v>
      </c>
      <c r="L137" s="59" t="s">
        <v>723</v>
      </c>
      <c r="M137" s="63" t="s">
        <v>724</v>
      </c>
      <c r="N137" s="59" t="s">
        <v>682</v>
      </c>
      <c r="O137" s="76"/>
    </row>
    <row r="138" s="20" customFormat="1" ht="129" customHeight="1" spans="1:15">
      <c r="A138" s="52">
        <f>SUBTOTAL(103,$C$7:C138)*1</f>
        <v>115</v>
      </c>
      <c r="B138" s="59" t="s">
        <v>725</v>
      </c>
      <c r="C138" s="59" t="s">
        <v>726</v>
      </c>
      <c r="D138" s="60" t="s">
        <v>727</v>
      </c>
      <c r="E138" s="59" t="s">
        <v>65</v>
      </c>
      <c r="F138" s="59" t="s">
        <v>728</v>
      </c>
      <c r="G138" s="59" t="s">
        <v>31</v>
      </c>
      <c r="H138" s="65">
        <v>51666</v>
      </c>
      <c r="I138" s="65">
        <v>26000</v>
      </c>
      <c r="J138" s="74">
        <v>12</v>
      </c>
      <c r="K138" s="59" t="s">
        <v>729</v>
      </c>
      <c r="L138" s="59" t="s">
        <v>54</v>
      </c>
      <c r="M138" s="59" t="s">
        <v>730</v>
      </c>
      <c r="N138" s="59" t="s">
        <v>682</v>
      </c>
      <c r="O138" s="76"/>
    </row>
    <row r="139" s="21" customFormat="1" ht="154" customHeight="1" spans="1:15">
      <c r="A139" s="52">
        <f>SUBTOTAL(103,$C$7:C139)*1</f>
        <v>116</v>
      </c>
      <c r="B139" s="59" t="s">
        <v>731</v>
      </c>
      <c r="C139" s="59" t="s">
        <v>731</v>
      </c>
      <c r="D139" s="60" t="s">
        <v>732</v>
      </c>
      <c r="E139" s="59" t="s">
        <v>209</v>
      </c>
      <c r="F139" s="59" t="s">
        <v>733</v>
      </c>
      <c r="G139" s="59" t="s">
        <v>303</v>
      </c>
      <c r="H139" s="61">
        <v>190000</v>
      </c>
      <c r="I139" s="61">
        <v>144000</v>
      </c>
      <c r="J139" s="74">
        <v>12</v>
      </c>
      <c r="K139" s="59" t="s">
        <v>734</v>
      </c>
      <c r="L139" s="59" t="s">
        <v>735</v>
      </c>
      <c r="M139" s="63" t="s">
        <v>736</v>
      </c>
      <c r="N139" s="59" t="s">
        <v>682</v>
      </c>
      <c r="O139" s="76"/>
    </row>
    <row r="140" s="16" customFormat="1" ht="118" customHeight="1" spans="1:15">
      <c r="A140" s="52">
        <f>SUBTOTAL(103,$C$7:C140)*1</f>
        <v>117</v>
      </c>
      <c r="B140" s="59" t="s">
        <v>737</v>
      </c>
      <c r="C140" s="59" t="s">
        <v>738</v>
      </c>
      <c r="D140" s="60" t="s">
        <v>739</v>
      </c>
      <c r="E140" s="59" t="s">
        <v>427</v>
      </c>
      <c r="F140" s="59" t="s">
        <v>740</v>
      </c>
      <c r="G140" s="59" t="s">
        <v>303</v>
      </c>
      <c r="H140" s="61">
        <v>13000</v>
      </c>
      <c r="I140" s="61">
        <v>2500</v>
      </c>
      <c r="J140" s="74">
        <v>12</v>
      </c>
      <c r="K140" s="59" t="s">
        <v>741</v>
      </c>
      <c r="L140" s="59" t="s">
        <v>54</v>
      </c>
      <c r="M140" s="63" t="s">
        <v>742</v>
      </c>
      <c r="N140" s="59" t="s">
        <v>682</v>
      </c>
      <c r="O140" s="76"/>
    </row>
    <row r="141" s="16" customFormat="1" ht="151" customHeight="1" spans="1:15">
      <c r="A141" s="52">
        <f>SUBTOTAL(103,$C$7:C141)*1</f>
        <v>118</v>
      </c>
      <c r="B141" s="59" t="s">
        <v>743</v>
      </c>
      <c r="C141" s="59" t="s">
        <v>744</v>
      </c>
      <c r="D141" s="60" t="s">
        <v>745</v>
      </c>
      <c r="E141" s="59" t="s">
        <v>427</v>
      </c>
      <c r="F141" s="59" t="s">
        <v>746</v>
      </c>
      <c r="G141" s="59" t="s">
        <v>38</v>
      </c>
      <c r="H141" s="61">
        <v>20000</v>
      </c>
      <c r="I141" s="61">
        <v>3000</v>
      </c>
      <c r="J141" s="74">
        <v>4</v>
      </c>
      <c r="K141" s="59" t="s">
        <v>747</v>
      </c>
      <c r="L141" s="59" t="s">
        <v>748</v>
      </c>
      <c r="M141" s="59" t="s">
        <v>749</v>
      </c>
      <c r="N141" s="59" t="s">
        <v>682</v>
      </c>
      <c r="O141" s="76"/>
    </row>
    <row r="142" s="16" customFormat="1" ht="117" customHeight="1" spans="1:15">
      <c r="A142" s="52">
        <f>SUBTOTAL(103,$C$7:C142)*1</f>
        <v>119</v>
      </c>
      <c r="B142" s="59" t="s">
        <v>750</v>
      </c>
      <c r="C142" s="59" t="s">
        <v>751</v>
      </c>
      <c r="D142" s="60" t="s">
        <v>752</v>
      </c>
      <c r="E142" s="59" t="s">
        <v>237</v>
      </c>
      <c r="F142" s="59" t="s">
        <v>753</v>
      </c>
      <c r="G142" s="59" t="s">
        <v>303</v>
      </c>
      <c r="H142" s="61">
        <v>20000</v>
      </c>
      <c r="I142" s="61">
        <v>100</v>
      </c>
      <c r="J142" s="74">
        <v>3</v>
      </c>
      <c r="K142" s="59" t="s">
        <v>754</v>
      </c>
      <c r="L142" s="59" t="s">
        <v>54</v>
      </c>
      <c r="M142" s="63" t="s">
        <v>755</v>
      </c>
      <c r="N142" s="59" t="s">
        <v>682</v>
      </c>
      <c r="O142" s="76"/>
    </row>
    <row r="143" s="16" customFormat="1" ht="96" customHeight="1" spans="1:15">
      <c r="A143" s="52">
        <f>SUBTOTAL(103,$C$7:C143)*1</f>
        <v>120</v>
      </c>
      <c r="B143" s="59" t="s">
        <v>756</v>
      </c>
      <c r="C143" s="59" t="s">
        <v>757</v>
      </c>
      <c r="D143" s="60" t="s">
        <v>758</v>
      </c>
      <c r="E143" s="59" t="s">
        <v>237</v>
      </c>
      <c r="F143" s="59" t="s">
        <v>759</v>
      </c>
      <c r="G143" s="59" t="s">
        <v>303</v>
      </c>
      <c r="H143" s="61">
        <v>11000</v>
      </c>
      <c r="I143" s="61">
        <v>1000</v>
      </c>
      <c r="J143" s="74">
        <v>4</v>
      </c>
      <c r="K143" s="59" t="s">
        <v>760</v>
      </c>
      <c r="L143" s="59" t="s">
        <v>54</v>
      </c>
      <c r="M143" s="63" t="s">
        <v>761</v>
      </c>
      <c r="N143" s="59" t="s">
        <v>682</v>
      </c>
      <c r="O143" s="76"/>
    </row>
    <row r="144" s="22" customFormat="1" ht="110" customHeight="1" spans="1:15">
      <c r="A144" s="52">
        <f>SUBTOTAL(103,$C$7:C144)*1</f>
        <v>121</v>
      </c>
      <c r="B144" s="59" t="s">
        <v>762</v>
      </c>
      <c r="C144" s="59" t="s">
        <v>762</v>
      </c>
      <c r="D144" s="60" t="s">
        <v>763</v>
      </c>
      <c r="E144" s="59" t="s">
        <v>237</v>
      </c>
      <c r="F144" s="59" t="s">
        <v>764</v>
      </c>
      <c r="G144" s="59" t="s">
        <v>303</v>
      </c>
      <c r="H144" s="61">
        <v>15000</v>
      </c>
      <c r="I144" s="61">
        <v>10000</v>
      </c>
      <c r="J144" s="74">
        <v>12</v>
      </c>
      <c r="K144" s="59" t="s">
        <v>765</v>
      </c>
      <c r="L144" s="59" t="s">
        <v>766</v>
      </c>
      <c r="M144" s="63" t="s">
        <v>767</v>
      </c>
      <c r="N144" s="59" t="s">
        <v>682</v>
      </c>
      <c r="O144" s="76"/>
    </row>
    <row r="145" s="16" customFormat="1" ht="121" customHeight="1" spans="1:15">
      <c r="A145" s="52">
        <f>SUBTOTAL(103,$C$7:C145)*1</f>
        <v>122</v>
      </c>
      <c r="B145" s="59" t="s">
        <v>768</v>
      </c>
      <c r="C145" s="59" t="s">
        <v>769</v>
      </c>
      <c r="D145" s="60" t="s">
        <v>770</v>
      </c>
      <c r="E145" s="59" t="s">
        <v>237</v>
      </c>
      <c r="F145" s="59" t="s">
        <v>771</v>
      </c>
      <c r="G145" s="59" t="s">
        <v>38</v>
      </c>
      <c r="H145" s="61">
        <v>16000</v>
      </c>
      <c r="I145" s="61">
        <v>3000</v>
      </c>
      <c r="J145" s="74">
        <v>3</v>
      </c>
      <c r="K145" s="59" t="s">
        <v>772</v>
      </c>
      <c r="L145" s="59" t="s">
        <v>773</v>
      </c>
      <c r="M145" s="59" t="s">
        <v>774</v>
      </c>
      <c r="N145" s="59" t="s">
        <v>682</v>
      </c>
      <c r="O145" s="76"/>
    </row>
    <row r="146" s="16" customFormat="1" ht="110" customHeight="1" spans="1:15">
      <c r="A146" s="52">
        <f>SUBTOTAL(103,$C$7:C146)*1</f>
        <v>123</v>
      </c>
      <c r="B146" s="59" t="s">
        <v>775</v>
      </c>
      <c r="C146" s="59" t="s">
        <v>776</v>
      </c>
      <c r="D146" s="60" t="s">
        <v>777</v>
      </c>
      <c r="E146" s="59" t="s">
        <v>237</v>
      </c>
      <c r="F146" s="59" t="s">
        <v>778</v>
      </c>
      <c r="G146" s="59" t="s">
        <v>303</v>
      </c>
      <c r="H146" s="61">
        <v>30000</v>
      </c>
      <c r="I146" s="61">
        <v>1000</v>
      </c>
      <c r="J146" s="74">
        <v>2</v>
      </c>
      <c r="K146" s="59" t="s">
        <v>779</v>
      </c>
      <c r="L146" s="59" t="s">
        <v>780</v>
      </c>
      <c r="M146" s="59" t="s">
        <v>781</v>
      </c>
      <c r="N146" s="59" t="s">
        <v>682</v>
      </c>
      <c r="O146" s="76"/>
    </row>
    <row r="147" s="20" customFormat="1" ht="120" customHeight="1" spans="1:15">
      <c r="A147" s="52">
        <f>SUBTOTAL(103,$C$7:C147)*1</f>
        <v>124</v>
      </c>
      <c r="B147" s="59" t="s">
        <v>782</v>
      </c>
      <c r="C147" s="59" t="s">
        <v>783</v>
      </c>
      <c r="D147" s="60" t="s">
        <v>784</v>
      </c>
      <c r="E147" s="59" t="s">
        <v>231</v>
      </c>
      <c r="F147" s="59" t="s">
        <v>785</v>
      </c>
      <c r="G147" s="54" t="s">
        <v>38</v>
      </c>
      <c r="H147" s="61">
        <v>33898.71</v>
      </c>
      <c r="I147" s="61">
        <v>2000</v>
      </c>
      <c r="J147" s="74">
        <v>8</v>
      </c>
      <c r="K147" s="59" t="s">
        <v>786</v>
      </c>
      <c r="L147" s="59" t="s">
        <v>25</v>
      </c>
      <c r="M147" s="59" t="s">
        <v>787</v>
      </c>
      <c r="N147" s="59" t="s">
        <v>682</v>
      </c>
      <c r="O147" s="76"/>
    </row>
    <row r="148" s="20" customFormat="1" ht="114" customHeight="1" spans="1:15">
      <c r="A148" s="52">
        <f>SUBTOTAL(103,$C$7:C148)*1</f>
        <v>125</v>
      </c>
      <c r="B148" s="59" t="s">
        <v>788</v>
      </c>
      <c r="C148" s="59" t="s">
        <v>788</v>
      </c>
      <c r="D148" s="60" t="s">
        <v>789</v>
      </c>
      <c r="E148" s="59" t="s">
        <v>231</v>
      </c>
      <c r="F148" s="59" t="s">
        <v>790</v>
      </c>
      <c r="G148" s="54" t="s">
        <v>38</v>
      </c>
      <c r="H148" s="61">
        <v>15000</v>
      </c>
      <c r="I148" s="61">
        <v>3000</v>
      </c>
      <c r="J148" s="74">
        <v>12</v>
      </c>
      <c r="K148" s="59" t="s">
        <v>791</v>
      </c>
      <c r="L148" s="59" t="s">
        <v>305</v>
      </c>
      <c r="M148" s="59" t="s">
        <v>792</v>
      </c>
      <c r="N148" s="59" t="s">
        <v>682</v>
      </c>
      <c r="O148" s="76"/>
    </row>
    <row r="149" s="16" customFormat="1" ht="128" customHeight="1" spans="1:15">
      <c r="A149" s="52">
        <f>SUBTOTAL(103,$C$7:C149)*1</f>
        <v>126</v>
      </c>
      <c r="B149" s="59" t="s">
        <v>793</v>
      </c>
      <c r="C149" s="59" t="s">
        <v>793</v>
      </c>
      <c r="D149" s="60" t="s">
        <v>794</v>
      </c>
      <c r="E149" s="59" t="s">
        <v>672</v>
      </c>
      <c r="F149" s="59" t="s">
        <v>795</v>
      </c>
      <c r="G149" s="59" t="s">
        <v>38</v>
      </c>
      <c r="H149" s="61">
        <v>30000</v>
      </c>
      <c r="I149" s="61">
        <v>2000</v>
      </c>
      <c r="J149" s="74">
        <v>3</v>
      </c>
      <c r="K149" s="59" t="s">
        <v>796</v>
      </c>
      <c r="L149" s="59" t="s">
        <v>797</v>
      </c>
      <c r="M149" s="59" t="s">
        <v>798</v>
      </c>
      <c r="N149" s="59" t="s">
        <v>682</v>
      </c>
      <c r="O149" s="76"/>
    </row>
    <row r="150" s="3" customFormat="1" ht="54" customHeight="1" spans="1:15">
      <c r="A150" s="45" t="s">
        <v>799</v>
      </c>
      <c r="B150" s="46"/>
      <c r="C150" s="47"/>
      <c r="D150" s="48">
        <f>COUNTA(A151:A155)</f>
        <v>5</v>
      </c>
      <c r="E150" s="49"/>
      <c r="F150" s="49"/>
      <c r="G150" s="49"/>
      <c r="H150" s="50">
        <f>SUM(H151:H155)</f>
        <v>375821.25</v>
      </c>
      <c r="I150" s="50">
        <f>SUM(I151:I155)</f>
        <v>61385</v>
      </c>
      <c r="J150" s="74"/>
      <c r="K150" s="59"/>
      <c r="L150" s="59"/>
      <c r="M150" s="59"/>
      <c r="N150" s="59"/>
      <c r="O150" s="76"/>
    </row>
    <row r="151" s="23" customFormat="1" ht="102" customHeight="1" spans="1:15">
      <c r="A151" s="52">
        <f>SUBTOTAL(103,$C$7:C151)*1</f>
        <v>127</v>
      </c>
      <c r="B151" s="59" t="s">
        <v>800</v>
      </c>
      <c r="C151" s="59" t="s">
        <v>801</v>
      </c>
      <c r="D151" s="60" t="s">
        <v>802</v>
      </c>
      <c r="E151" s="59" t="s">
        <v>195</v>
      </c>
      <c r="F151" s="59" t="s">
        <v>803</v>
      </c>
      <c r="G151" s="59" t="s">
        <v>303</v>
      </c>
      <c r="H151" s="61">
        <v>12000</v>
      </c>
      <c r="I151" s="61">
        <v>1585</v>
      </c>
      <c r="J151" s="74">
        <v>3</v>
      </c>
      <c r="K151" s="59" t="s">
        <v>804</v>
      </c>
      <c r="L151" s="59" t="s">
        <v>305</v>
      </c>
      <c r="M151" s="59" t="s">
        <v>805</v>
      </c>
      <c r="N151" s="59" t="s">
        <v>799</v>
      </c>
      <c r="O151" s="76"/>
    </row>
    <row r="152" s="16" customFormat="1" ht="95" customHeight="1" spans="1:15">
      <c r="A152" s="52">
        <f>SUBTOTAL(103,$C$7:C152)*1</f>
        <v>128</v>
      </c>
      <c r="B152" s="60" t="s">
        <v>806</v>
      </c>
      <c r="C152" s="60" t="s">
        <v>807</v>
      </c>
      <c r="D152" s="60" t="s">
        <v>808</v>
      </c>
      <c r="E152" s="59" t="s">
        <v>379</v>
      </c>
      <c r="F152" s="59" t="s">
        <v>809</v>
      </c>
      <c r="G152" s="62" t="s">
        <v>810</v>
      </c>
      <c r="H152" s="61">
        <v>126790</v>
      </c>
      <c r="I152" s="61">
        <v>30000</v>
      </c>
      <c r="J152" s="74">
        <v>10</v>
      </c>
      <c r="K152" s="59" t="s">
        <v>811</v>
      </c>
      <c r="L152" s="59" t="s">
        <v>812</v>
      </c>
      <c r="M152" s="94" t="s">
        <v>813</v>
      </c>
      <c r="N152" s="59" t="s">
        <v>799</v>
      </c>
      <c r="O152" s="76"/>
    </row>
    <row r="153" s="22" customFormat="1" ht="99" customHeight="1" spans="1:15">
      <c r="A153" s="52">
        <f>SUBTOTAL(103,$C$7:C153)*1</f>
        <v>129</v>
      </c>
      <c r="B153" s="59" t="s">
        <v>814</v>
      </c>
      <c r="C153" s="59" t="s">
        <v>815</v>
      </c>
      <c r="D153" s="60" t="s">
        <v>816</v>
      </c>
      <c r="E153" s="59" t="s">
        <v>427</v>
      </c>
      <c r="F153" s="59" t="s">
        <v>817</v>
      </c>
      <c r="G153" s="59" t="s">
        <v>38</v>
      </c>
      <c r="H153" s="61">
        <v>50000</v>
      </c>
      <c r="I153" s="83">
        <v>15000</v>
      </c>
      <c r="J153" s="74">
        <v>9</v>
      </c>
      <c r="K153" s="59" t="s">
        <v>818</v>
      </c>
      <c r="L153" s="59" t="s">
        <v>212</v>
      </c>
      <c r="M153" s="59" t="s">
        <v>819</v>
      </c>
      <c r="N153" s="59" t="s">
        <v>799</v>
      </c>
      <c r="O153" s="76"/>
    </row>
    <row r="154" s="6" customFormat="1" ht="122" customHeight="1" spans="1:15">
      <c r="A154" s="52">
        <f>SUBTOTAL(103,$C$7:C154)*1</f>
        <v>130</v>
      </c>
      <c r="B154" s="59" t="s">
        <v>820</v>
      </c>
      <c r="C154" s="59" t="s">
        <v>821</v>
      </c>
      <c r="D154" s="60" t="s">
        <v>822</v>
      </c>
      <c r="E154" s="59" t="s">
        <v>243</v>
      </c>
      <c r="F154" s="59" t="s">
        <v>823</v>
      </c>
      <c r="G154" s="59" t="s">
        <v>73</v>
      </c>
      <c r="H154" s="61">
        <v>176031.25</v>
      </c>
      <c r="I154" s="83">
        <v>13000</v>
      </c>
      <c r="J154" s="74">
        <v>12</v>
      </c>
      <c r="K154" s="59" t="s">
        <v>824</v>
      </c>
      <c r="L154" s="59" t="s">
        <v>54</v>
      </c>
      <c r="M154" s="59" t="s">
        <v>825</v>
      </c>
      <c r="N154" s="59" t="s">
        <v>799</v>
      </c>
      <c r="O154" s="76"/>
    </row>
    <row r="155" s="7" customFormat="1" ht="100" customHeight="1" spans="1:15">
      <c r="A155" s="52">
        <f>SUBTOTAL(103,$C$7:C155)*1</f>
        <v>131</v>
      </c>
      <c r="B155" s="59" t="s">
        <v>826</v>
      </c>
      <c r="C155" s="59" t="s">
        <v>827</v>
      </c>
      <c r="D155" s="60" t="s">
        <v>828</v>
      </c>
      <c r="E155" s="59" t="s">
        <v>65</v>
      </c>
      <c r="F155" s="59" t="s">
        <v>829</v>
      </c>
      <c r="G155" s="59" t="s">
        <v>31</v>
      </c>
      <c r="H155" s="61">
        <v>11000</v>
      </c>
      <c r="I155" s="65">
        <v>1800</v>
      </c>
      <c r="J155" s="74">
        <v>7</v>
      </c>
      <c r="K155" s="59" t="s">
        <v>830</v>
      </c>
      <c r="L155" s="59" t="s">
        <v>110</v>
      </c>
      <c r="M155" s="59" t="s">
        <v>831</v>
      </c>
      <c r="N155" s="59" t="s">
        <v>799</v>
      </c>
      <c r="O155" s="76"/>
    </row>
    <row r="156" s="3" customFormat="1" ht="54" customHeight="1" spans="1:15">
      <c r="A156" s="45" t="s">
        <v>832</v>
      </c>
      <c r="B156" s="46"/>
      <c r="C156" s="47"/>
      <c r="D156" s="48">
        <f>COUNTA(A157:A162)</f>
        <v>6</v>
      </c>
      <c r="E156" s="49"/>
      <c r="F156" s="49"/>
      <c r="G156" s="49"/>
      <c r="H156" s="50">
        <f>SUM(H157:H162)</f>
        <v>464566.09</v>
      </c>
      <c r="I156" s="50">
        <f>SUM(I157:I162)</f>
        <v>22165</v>
      </c>
      <c r="J156" s="74"/>
      <c r="K156" s="59"/>
      <c r="L156" s="59"/>
      <c r="M156" s="59"/>
      <c r="N156" s="59"/>
      <c r="O156" s="76"/>
    </row>
    <row r="157" s="20" customFormat="1" ht="125" customHeight="1" spans="1:15">
      <c r="A157" s="52">
        <f>SUBTOTAL(103,$C$7:C157)*1</f>
        <v>132</v>
      </c>
      <c r="B157" s="59" t="s">
        <v>833</v>
      </c>
      <c r="C157" s="59" t="s">
        <v>834</v>
      </c>
      <c r="D157" s="60" t="s">
        <v>835</v>
      </c>
      <c r="E157" s="59" t="s">
        <v>836</v>
      </c>
      <c r="F157" s="59" t="s">
        <v>837</v>
      </c>
      <c r="G157" s="59" t="s">
        <v>303</v>
      </c>
      <c r="H157" s="61">
        <v>21865</v>
      </c>
      <c r="I157" s="61">
        <v>3865</v>
      </c>
      <c r="J157" s="74">
        <v>10</v>
      </c>
      <c r="K157" s="59" t="s">
        <v>838</v>
      </c>
      <c r="L157" s="59" t="s">
        <v>54</v>
      </c>
      <c r="M157" s="59" t="s">
        <v>839</v>
      </c>
      <c r="N157" s="59" t="s">
        <v>832</v>
      </c>
      <c r="O157" s="76"/>
    </row>
    <row r="158" s="16" customFormat="1" ht="107" customHeight="1" spans="1:15">
      <c r="A158" s="52">
        <f>SUBTOTAL(103,$C$7:C158)*1</f>
        <v>133</v>
      </c>
      <c r="B158" s="59" t="s">
        <v>840</v>
      </c>
      <c r="C158" s="59" t="s">
        <v>841</v>
      </c>
      <c r="D158" s="60" t="s">
        <v>842</v>
      </c>
      <c r="E158" s="59" t="s">
        <v>843</v>
      </c>
      <c r="F158" s="59" t="s">
        <v>844</v>
      </c>
      <c r="G158" s="59" t="s">
        <v>38</v>
      </c>
      <c r="H158" s="61">
        <v>32484</v>
      </c>
      <c r="I158" s="83">
        <v>1200</v>
      </c>
      <c r="J158" s="74">
        <v>12</v>
      </c>
      <c r="K158" s="59" t="s">
        <v>845</v>
      </c>
      <c r="L158" s="59" t="s">
        <v>54</v>
      </c>
      <c r="M158" s="59" t="s">
        <v>846</v>
      </c>
      <c r="N158" s="59" t="s">
        <v>832</v>
      </c>
      <c r="O158" s="76"/>
    </row>
    <row r="159" s="24" customFormat="1" ht="113" customHeight="1" spans="1:15">
      <c r="A159" s="52">
        <f>SUBTOTAL(103,$C$7:C159)*1</f>
        <v>134</v>
      </c>
      <c r="B159" s="59" t="s">
        <v>847</v>
      </c>
      <c r="C159" s="59" t="s">
        <v>848</v>
      </c>
      <c r="D159" s="60" t="s">
        <v>849</v>
      </c>
      <c r="E159" s="59" t="s">
        <v>850</v>
      </c>
      <c r="F159" s="59" t="s">
        <v>851</v>
      </c>
      <c r="G159" s="59" t="s">
        <v>31</v>
      </c>
      <c r="H159" s="61">
        <v>252760</v>
      </c>
      <c r="I159" s="61">
        <v>1000</v>
      </c>
      <c r="J159" s="74">
        <v>3</v>
      </c>
      <c r="K159" s="59" t="s">
        <v>852</v>
      </c>
      <c r="L159" s="59" t="s">
        <v>54</v>
      </c>
      <c r="M159" s="59" t="s">
        <v>853</v>
      </c>
      <c r="N159" s="59" t="s">
        <v>832</v>
      </c>
      <c r="O159" s="76"/>
    </row>
    <row r="160" s="16" customFormat="1" ht="92" customHeight="1" spans="1:15">
      <c r="A160" s="52">
        <f>SUBTOTAL(103,$C$7:C160)*1</f>
        <v>135</v>
      </c>
      <c r="B160" s="59" t="s">
        <v>854</v>
      </c>
      <c r="C160" s="59" t="s">
        <v>855</v>
      </c>
      <c r="D160" s="60" t="s">
        <v>856</v>
      </c>
      <c r="E160" s="59" t="s">
        <v>310</v>
      </c>
      <c r="F160" s="59" t="s">
        <v>857</v>
      </c>
      <c r="G160" s="59" t="s">
        <v>31</v>
      </c>
      <c r="H160" s="61">
        <v>50000</v>
      </c>
      <c r="I160" s="61">
        <v>6000</v>
      </c>
      <c r="J160" s="74">
        <v>10</v>
      </c>
      <c r="K160" s="59" t="s">
        <v>858</v>
      </c>
      <c r="L160" s="59" t="s">
        <v>54</v>
      </c>
      <c r="M160" s="59" t="s">
        <v>859</v>
      </c>
      <c r="N160" s="59" t="s">
        <v>832</v>
      </c>
      <c r="O160" s="76"/>
    </row>
    <row r="161" s="16" customFormat="1" ht="92" customHeight="1" spans="1:15">
      <c r="A161" s="52">
        <f>SUBTOTAL(103,$C$7:C161)*1</f>
        <v>136</v>
      </c>
      <c r="B161" s="59" t="s">
        <v>860</v>
      </c>
      <c r="C161" s="59" t="s">
        <v>861</v>
      </c>
      <c r="D161" s="59" t="s">
        <v>862</v>
      </c>
      <c r="E161" s="60" t="s">
        <v>603</v>
      </c>
      <c r="F161" s="59" t="s">
        <v>863</v>
      </c>
      <c r="G161" s="59" t="s">
        <v>303</v>
      </c>
      <c r="H161" s="61">
        <v>11000</v>
      </c>
      <c r="I161" s="61">
        <v>100</v>
      </c>
      <c r="J161" s="74" t="s">
        <v>32</v>
      </c>
      <c r="K161" s="59" t="s">
        <v>864</v>
      </c>
      <c r="L161" s="59" t="s">
        <v>54</v>
      </c>
      <c r="M161" s="62" t="s">
        <v>865</v>
      </c>
      <c r="N161" s="62" t="s">
        <v>832</v>
      </c>
      <c r="O161" s="76"/>
    </row>
    <row r="162" s="4" customFormat="1" ht="98" customHeight="1" spans="1:15">
      <c r="A162" s="52">
        <f>SUBTOTAL(103,$C$7:C162)*1</f>
        <v>137</v>
      </c>
      <c r="B162" s="59" t="s">
        <v>866</v>
      </c>
      <c r="C162" s="59" t="s">
        <v>866</v>
      </c>
      <c r="D162" s="60" t="s">
        <v>867</v>
      </c>
      <c r="E162" s="59" t="s">
        <v>195</v>
      </c>
      <c r="F162" s="59" t="s">
        <v>868</v>
      </c>
      <c r="G162" s="59" t="s">
        <v>38</v>
      </c>
      <c r="H162" s="61">
        <v>96457.09</v>
      </c>
      <c r="I162" s="61">
        <v>10000</v>
      </c>
      <c r="J162" s="74">
        <v>12</v>
      </c>
      <c r="K162" s="59" t="s">
        <v>869</v>
      </c>
      <c r="L162" s="59" t="s">
        <v>54</v>
      </c>
      <c r="M162" s="59" t="s">
        <v>870</v>
      </c>
      <c r="N162" s="59" t="s">
        <v>832</v>
      </c>
      <c r="O162" s="76"/>
    </row>
    <row r="163" s="3" customFormat="1" ht="54" customHeight="1" spans="1:15">
      <c r="A163" s="45" t="s">
        <v>871</v>
      </c>
      <c r="B163" s="46"/>
      <c r="C163" s="47"/>
      <c r="D163" s="48">
        <f>COUNTA(A164:A173)</f>
        <v>10</v>
      </c>
      <c r="E163" s="49"/>
      <c r="F163" s="49"/>
      <c r="G163" s="49"/>
      <c r="H163" s="50">
        <f>SUM(H164:H173)</f>
        <v>470532.9</v>
      </c>
      <c r="I163" s="50">
        <f>SUM(I164:I173)</f>
        <v>48500</v>
      </c>
      <c r="J163" s="74"/>
      <c r="K163" s="59"/>
      <c r="L163" s="59"/>
      <c r="M163" s="59"/>
      <c r="N163" s="59"/>
      <c r="O163" s="76"/>
    </row>
    <row r="164" s="20" customFormat="1" ht="60.75" spans="1:15">
      <c r="A164" s="52">
        <f>SUBTOTAL(103,$C$7:C164)*1</f>
        <v>138</v>
      </c>
      <c r="B164" s="59" t="s">
        <v>872</v>
      </c>
      <c r="C164" s="59" t="s">
        <v>873</v>
      </c>
      <c r="D164" s="60" t="s">
        <v>874</v>
      </c>
      <c r="E164" s="59" t="s">
        <v>154</v>
      </c>
      <c r="F164" s="59" t="s">
        <v>875</v>
      </c>
      <c r="G164" s="59" t="s">
        <v>38</v>
      </c>
      <c r="H164" s="61">
        <v>29258.63</v>
      </c>
      <c r="I164" s="83">
        <v>5000</v>
      </c>
      <c r="J164" s="74">
        <v>12</v>
      </c>
      <c r="K164" s="59" t="s">
        <v>876</v>
      </c>
      <c r="L164" s="59" t="s">
        <v>877</v>
      </c>
      <c r="M164" s="59" t="s">
        <v>878</v>
      </c>
      <c r="N164" s="59" t="s">
        <v>871</v>
      </c>
      <c r="O164" s="76"/>
    </row>
    <row r="165" s="20" customFormat="1" ht="95" customHeight="1" spans="1:15">
      <c r="A165" s="52">
        <f>SUBTOTAL(103,$C$7:C165)*1</f>
        <v>139</v>
      </c>
      <c r="B165" s="59" t="s">
        <v>879</v>
      </c>
      <c r="C165" s="59" t="s">
        <v>880</v>
      </c>
      <c r="D165" s="60" t="s">
        <v>881</v>
      </c>
      <c r="E165" s="59" t="s">
        <v>154</v>
      </c>
      <c r="F165" s="59" t="s">
        <v>882</v>
      </c>
      <c r="G165" s="59" t="s">
        <v>73</v>
      </c>
      <c r="H165" s="61">
        <v>53995</v>
      </c>
      <c r="I165" s="83">
        <v>1000</v>
      </c>
      <c r="J165" s="74">
        <v>12</v>
      </c>
      <c r="K165" s="59" t="s">
        <v>883</v>
      </c>
      <c r="L165" s="59" t="s">
        <v>25</v>
      </c>
      <c r="M165" s="59" t="s">
        <v>878</v>
      </c>
      <c r="N165" s="59" t="s">
        <v>871</v>
      </c>
      <c r="O165" s="76"/>
    </row>
    <row r="166" s="20" customFormat="1" ht="92" customHeight="1" spans="1:15">
      <c r="A166" s="52">
        <f>SUBTOTAL(103,$C$7:C166)*1</f>
        <v>140</v>
      </c>
      <c r="B166" s="59" t="s">
        <v>884</v>
      </c>
      <c r="C166" s="59" t="s">
        <v>885</v>
      </c>
      <c r="D166" s="60" t="s">
        <v>886</v>
      </c>
      <c r="E166" s="59" t="s">
        <v>154</v>
      </c>
      <c r="F166" s="59" t="s">
        <v>887</v>
      </c>
      <c r="G166" s="59" t="s">
        <v>38</v>
      </c>
      <c r="H166" s="61">
        <v>20926.47</v>
      </c>
      <c r="I166" s="83">
        <v>1000</v>
      </c>
      <c r="J166" s="74">
        <v>12</v>
      </c>
      <c r="K166" s="59" t="s">
        <v>888</v>
      </c>
      <c r="L166" s="59" t="s">
        <v>25</v>
      </c>
      <c r="M166" s="59" t="s">
        <v>878</v>
      </c>
      <c r="N166" s="59" t="s">
        <v>871</v>
      </c>
      <c r="O166" s="76"/>
    </row>
    <row r="167" s="24" customFormat="1" ht="109" customHeight="1" spans="1:15">
      <c r="A167" s="52">
        <f>SUBTOTAL(103,$C$7:C167)*1</f>
        <v>141</v>
      </c>
      <c r="B167" s="59" t="s">
        <v>889</v>
      </c>
      <c r="C167" s="59" t="s">
        <v>890</v>
      </c>
      <c r="D167" s="59" t="s">
        <v>891</v>
      </c>
      <c r="E167" s="59" t="s">
        <v>342</v>
      </c>
      <c r="F167" s="59" t="s">
        <v>892</v>
      </c>
      <c r="G167" s="59" t="s">
        <v>38</v>
      </c>
      <c r="H167" s="61">
        <v>18867</v>
      </c>
      <c r="I167" s="83">
        <v>100</v>
      </c>
      <c r="J167" s="74">
        <v>1</v>
      </c>
      <c r="K167" s="59" t="s">
        <v>893</v>
      </c>
      <c r="L167" s="59" t="s">
        <v>212</v>
      </c>
      <c r="M167" s="59" t="s">
        <v>894</v>
      </c>
      <c r="N167" s="59" t="s">
        <v>871</v>
      </c>
      <c r="O167" s="76"/>
    </row>
    <row r="168" s="4" customFormat="1" ht="92" customHeight="1" spans="1:15">
      <c r="A168" s="52">
        <f>SUBTOTAL(103,$C$7:C168)*1</f>
        <v>142</v>
      </c>
      <c r="B168" s="59" t="s">
        <v>895</v>
      </c>
      <c r="C168" s="59" t="s">
        <v>895</v>
      </c>
      <c r="D168" s="60" t="s">
        <v>896</v>
      </c>
      <c r="E168" s="59" t="s">
        <v>195</v>
      </c>
      <c r="F168" s="59" t="s">
        <v>897</v>
      </c>
      <c r="G168" s="59" t="s">
        <v>73</v>
      </c>
      <c r="H168" s="61">
        <v>130000</v>
      </c>
      <c r="I168" s="83">
        <v>10000</v>
      </c>
      <c r="J168" s="74">
        <v>10</v>
      </c>
      <c r="K168" s="59" t="s">
        <v>898</v>
      </c>
      <c r="L168" s="59" t="s">
        <v>25</v>
      </c>
      <c r="M168" s="59" t="s">
        <v>899</v>
      </c>
      <c r="N168" s="59" t="s">
        <v>871</v>
      </c>
      <c r="O168" s="76"/>
    </row>
    <row r="169" s="4" customFormat="1" ht="96" customHeight="1" spans="1:15">
      <c r="A169" s="52">
        <f>SUBTOTAL(103,$C$7:C169)*1</f>
        <v>143</v>
      </c>
      <c r="B169" s="59" t="s">
        <v>900</v>
      </c>
      <c r="C169" s="59" t="s">
        <v>900</v>
      </c>
      <c r="D169" s="60" t="s">
        <v>901</v>
      </c>
      <c r="E169" s="59" t="s">
        <v>195</v>
      </c>
      <c r="F169" s="59" t="s">
        <v>902</v>
      </c>
      <c r="G169" s="59" t="s">
        <v>38</v>
      </c>
      <c r="H169" s="61">
        <v>22523.8</v>
      </c>
      <c r="I169" s="83">
        <v>7000</v>
      </c>
      <c r="J169" s="74">
        <v>12</v>
      </c>
      <c r="K169" s="59" t="s">
        <v>903</v>
      </c>
      <c r="L169" s="59" t="s">
        <v>305</v>
      </c>
      <c r="M169" s="59" t="s">
        <v>904</v>
      </c>
      <c r="N169" s="59" t="s">
        <v>871</v>
      </c>
      <c r="O169" s="76"/>
    </row>
    <row r="170" s="16" customFormat="1" ht="94" customHeight="1" spans="1:15">
      <c r="A170" s="52">
        <f>SUBTOTAL(103,$C$7:C170)*1</f>
        <v>144</v>
      </c>
      <c r="B170" s="59" t="s">
        <v>905</v>
      </c>
      <c r="C170" s="59" t="s">
        <v>906</v>
      </c>
      <c r="D170" s="60" t="s">
        <v>907</v>
      </c>
      <c r="E170" s="59" t="s">
        <v>908</v>
      </c>
      <c r="F170" s="59" t="s">
        <v>909</v>
      </c>
      <c r="G170" s="59" t="s">
        <v>176</v>
      </c>
      <c r="H170" s="61">
        <v>75000</v>
      </c>
      <c r="I170" s="83">
        <v>300</v>
      </c>
      <c r="J170" s="74">
        <v>6</v>
      </c>
      <c r="K170" s="59" t="s">
        <v>910</v>
      </c>
      <c r="L170" s="59" t="s">
        <v>212</v>
      </c>
      <c r="M170" s="59" t="s">
        <v>911</v>
      </c>
      <c r="N170" s="59" t="s">
        <v>871</v>
      </c>
      <c r="O170" s="76"/>
    </row>
    <row r="171" s="22" customFormat="1" ht="95" customHeight="1" spans="1:15">
      <c r="A171" s="52">
        <f>SUBTOTAL(103,$C$7:C171)*1</f>
        <v>145</v>
      </c>
      <c r="B171" s="59" t="s">
        <v>912</v>
      </c>
      <c r="C171" s="59" t="s">
        <v>913</v>
      </c>
      <c r="D171" s="59" t="s">
        <v>914</v>
      </c>
      <c r="E171" s="59" t="s">
        <v>915</v>
      </c>
      <c r="F171" s="59" t="s">
        <v>916</v>
      </c>
      <c r="G171" s="59" t="s">
        <v>38</v>
      </c>
      <c r="H171" s="61">
        <v>30000</v>
      </c>
      <c r="I171" s="83">
        <v>100</v>
      </c>
      <c r="J171" s="74">
        <v>1</v>
      </c>
      <c r="K171" s="59" t="s">
        <v>917</v>
      </c>
      <c r="L171" s="59" t="s">
        <v>918</v>
      </c>
      <c r="M171" s="59" t="s">
        <v>919</v>
      </c>
      <c r="N171" s="59" t="s">
        <v>871</v>
      </c>
      <c r="O171" s="76"/>
    </row>
    <row r="172" s="25" customFormat="1" ht="88" customHeight="1" spans="1:15">
      <c r="A172" s="52">
        <f>SUBTOTAL(103,$C$7:C172)*1</f>
        <v>146</v>
      </c>
      <c r="B172" s="59" t="s">
        <v>920</v>
      </c>
      <c r="C172" s="59" t="s">
        <v>921</v>
      </c>
      <c r="D172" s="60" t="s">
        <v>922</v>
      </c>
      <c r="E172" s="59" t="s">
        <v>260</v>
      </c>
      <c r="F172" s="59" t="s">
        <v>923</v>
      </c>
      <c r="G172" s="59" t="s">
        <v>73</v>
      </c>
      <c r="H172" s="61">
        <v>63462</v>
      </c>
      <c r="I172" s="83">
        <v>10000</v>
      </c>
      <c r="J172" s="74">
        <v>6</v>
      </c>
      <c r="K172" s="59" t="s">
        <v>924</v>
      </c>
      <c r="L172" s="59" t="s">
        <v>925</v>
      </c>
      <c r="M172" s="59" t="s">
        <v>926</v>
      </c>
      <c r="N172" s="59" t="s">
        <v>871</v>
      </c>
      <c r="O172" s="76"/>
    </row>
    <row r="173" s="26" customFormat="1" ht="90" customHeight="1" spans="1:15">
      <c r="A173" s="52">
        <f>SUBTOTAL(103,$C$7:C173)*1</f>
        <v>147</v>
      </c>
      <c r="B173" s="59" t="s">
        <v>927</v>
      </c>
      <c r="C173" s="59" t="s">
        <v>928</v>
      </c>
      <c r="D173" s="60" t="s">
        <v>929</v>
      </c>
      <c r="E173" s="59" t="s">
        <v>349</v>
      </c>
      <c r="F173" s="59" t="s">
        <v>930</v>
      </c>
      <c r="G173" s="63" t="s">
        <v>303</v>
      </c>
      <c r="H173" s="61">
        <v>26500</v>
      </c>
      <c r="I173" s="61">
        <v>14000</v>
      </c>
      <c r="J173" s="74">
        <v>12</v>
      </c>
      <c r="K173" s="59" t="s">
        <v>931</v>
      </c>
      <c r="L173" s="59" t="s">
        <v>932</v>
      </c>
      <c r="M173" s="59" t="s">
        <v>933</v>
      </c>
      <c r="N173" s="59" t="s">
        <v>871</v>
      </c>
      <c r="O173" s="76"/>
    </row>
    <row r="174" s="3" customFormat="1" ht="54" customHeight="1" spans="1:15">
      <c r="A174" s="45" t="s">
        <v>934</v>
      </c>
      <c r="B174" s="46"/>
      <c r="C174" s="47"/>
      <c r="D174" s="48">
        <f>COUNTA(A175:A181)</f>
        <v>7</v>
      </c>
      <c r="E174" s="49"/>
      <c r="F174" s="49"/>
      <c r="G174" s="49"/>
      <c r="H174" s="50">
        <f>SUM(H175:H181)</f>
        <v>595034</v>
      </c>
      <c r="I174" s="50">
        <f>SUM(I175:I181)</f>
        <v>99400</v>
      </c>
      <c r="J174" s="74"/>
      <c r="K174" s="59"/>
      <c r="L174" s="59"/>
      <c r="M174" s="59"/>
      <c r="N174" s="59"/>
      <c r="O174" s="76"/>
    </row>
    <row r="175" s="13" customFormat="1" ht="60.75" spans="1:15">
      <c r="A175" s="52">
        <f>SUBTOTAL(103,$C$7:C175)*1</f>
        <v>148</v>
      </c>
      <c r="B175" s="59" t="s">
        <v>935</v>
      </c>
      <c r="C175" s="59" t="s">
        <v>935</v>
      </c>
      <c r="D175" s="60" t="s">
        <v>936</v>
      </c>
      <c r="E175" s="59" t="s">
        <v>293</v>
      </c>
      <c r="F175" s="59" t="s">
        <v>937</v>
      </c>
      <c r="G175" s="59" t="s">
        <v>73</v>
      </c>
      <c r="H175" s="61">
        <v>13000</v>
      </c>
      <c r="I175" s="61">
        <v>300</v>
      </c>
      <c r="J175" s="74">
        <v>6</v>
      </c>
      <c r="K175" s="59" t="s">
        <v>938</v>
      </c>
      <c r="L175" s="59" t="s">
        <v>212</v>
      </c>
      <c r="M175" s="59" t="s">
        <v>939</v>
      </c>
      <c r="N175" s="59" t="s">
        <v>934</v>
      </c>
      <c r="O175" s="76"/>
    </row>
    <row r="176" s="12" customFormat="1" ht="94" customHeight="1" spans="1:15">
      <c r="A176" s="52">
        <f>SUBTOTAL(103,$C$7:C176)*1</f>
        <v>149</v>
      </c>
      <c r="B176" s="59" t="s">
        <v>940</v>
      </c>
      <c r="C176" s="59" t="s">
        <v>941</v>
      </c>
      <c r="D176" s="60" t="s">
        <v>942</v>
      </c>
      <c r="E176" s="59" t="s">
        <v>379</v>
      </c>
      <c r="F176" s="59" t="s">
        <v>943</v>
      </c>
      <c r="G176" s="59" t="s">
        <v>73</v>
      </c>
      <c r="H176" s="61">
        <v>150000</v>
      </c>
      <c r="I176" s="61">
        <v>40000</v>
      </c>
      <c r="J176" s="74">
        <v>10</v>
      </c>
      <c r="K176" s="59" t="s">
        <v>944</v>
      </c>
      <c r="L176" s="59" t="s">
        <v>945</v>
      </c>
      <c r="M176" s="59" t="s">
        <v>946</v>
      </c>
      <c r="N176" s="59" t="s">
        <v>934</v>
      </c>
      <c r="O176" s="76"/>
    </row>
    <row r="177" s="13" customFormat="1" ht="113" customHeight="1" spans="1:15">
      <c r="A177" s="52">
        <f>SUBTOTAL(103,$C$7:C177)*1</f>
        <v>150</v>
      </c>
      <c r="B177" s="59" t="s">
        <v>947</v>
      </c>
      <c r="C177" s="59" t="s">
        <v>948</v>
      </c>
      <c r="D177" s="60" t="s">
        <v>949</v>
      </c>
      <c r="E177" s="59" t="s">
        <v>280</v>
      </c>
      <c r="F177" s="59" t="s">
        <v>950</v>
      </c>
      <c r="G177" s="59" t="s">
        <v>38</v>
      </c>
      <c r="H177" s="61">
        <v>60000</v>
      </c>
      <c r="I177" s="61">
        <v>15000</v>
      </c>
      <c r="J177" s="74">
        <v>3</v>
      </c>
      <c r="K177" s="59" t="s">
        <v>951</v>
      </c>
      <c r="L177" s="59" t="s">
        <v>212</v>
      </c>
      <c r="M177" s="59" t="s">
        <v>952</v>
      </c>
      <c r="N177" s="59" t="s">
        <v>934</v>
      </c>
      <c r="O177" s="76"/>
    </row>
    <row r="178" s="27" customFormat="1" ht="96" customHeight="1" spans="1:15">
      <c r="A178" s="52">
        <f>SUBTOTAL(103,$C$7:C178)*1</f>
        <v>151</v>
      </c>
      <c r="B178" s="59" t="s">
        <v>953</v>
      </c>
      <c r="C178" s="59" t="s">
        <v>954</v>
      </c>
      <c r="D178" s="60" t="s">
        <v>955</v>
      </c>
      <c r="E178" s="59" t="s">
        <v>349</v>
      </c>
      <c r="F178" s="59" t="s">
        <v>956</v>
      </c>
      <c r="G178" s="59" t="s">
        <v>73</v>
      </c>
      <c r="H178" s="61">
        <v>37734</v>
      </c>
      <c r="I178" s="61">
        <v>100</v>
      </c>
      <c r="J178" s="74">
        <v>1</v>
      </c>
      <c r="K178" s="59" t="s">
        <v>957</v>
      </c>
      <c r="L178" s="59" t="s">
        <v>212</v>
      </c>
      <c r="M178" s="59" t="s">
        <v>958</v>
      </c>
      <c r="N178" s="59" t="s">
        <v>934</v>
      </c>
      <c r="O178" s="76"/>
    </row>
    <row r="179" s="6" customFormat="1" ht="85" customHeight="1" spans="1:15">
      <c r="A179" s="52">
        <f>SUBTOTAL(103,$C$7:C179)*1</f>
        <v>152</v>
      </c>
      <c r="B179" s="59" t="s">
        <v>959</v>
      </c>
      <c r="C179" s="59" t="s">
        <v>960</v>
      </c>
      <c r="D179" s="60" t="s">
        <v>961</v>
      </c>
      <c r="E179" s="59" t="s">
        <v>65</v>
      </c>
      <c r="F179" s="59" t="s">
        <v>962</v>
      </c>
      <c r="G179" s="59" t="s">
        <v>31</v>
      </c>
      <c r="H179" s="61">
        <v>40112</v>
      </c>
      <c r="I179" s="61">
        <v>2000</v>
      </c>
      <c r="J179" s="74">
        <v>11</v>
      </c>
      <c r="K179" s="59" t="s">
        <v>963</v>
      </c>
      <c r="L179" s="59" t="s">
        <v>449</v>
      </c>
      <c r="M179" s="59" t="s">
        <v>964</v>
      </c>
      <c r="N179" s="59" t="s">
        <v>934</v>
      </c>
      <c r="O179" s="76"/>
    </row>
    <row r="180" s="7" customFormat="1" ht="95" customHeight="1" spans="1:15">
      <c r="A180" s="52">
        <f>SUBTOTAL(103,$C$7:C180)*1</f>
        <v>153</v>
      </c>
      <c r="B180" s="59" t="s">
        <v>965</v>
      </c>
      <c r="C180" s="59" t="s">
        <v>966</v>
      </c>
      <c r="D180" s="60" t="s">
        <v>967</v>
      </c>
      <c r="E180" s="59" t="s">
        <v>65</v>
      </c>
      <c r="F180" s="59" t="s">
        <v>968</v>
      </c>
      <c r="G180" s="59" t="s">
        <v>176</v>
      </c>
      <c r="H180" s="61">
        <v>135201</v>
      </c>
      <c r="I180" s="61">
        <v>12000</v>
      </c>
      <c r="J180" s="74">
        <v>7</v>
      </c>
      <c r="K180" s="59" t="s">
        <v>969</v>
      </c>
      <c r="L180" s="59" t="s">
        <v>970</v>
      </c>
      <c r="M180" s="59" t="s">
        <v>971</v>
      </c>
      <c r="N180" s="59" t="s">
        <v>934</v>
      </c>
      <c r="O180" s="76"/>
    </row>
    <row r="181" s="5" customFormat="1" ht="128" customHeight="1" spans="1:15">
      <c r="A181" s="52">
        <f>SUBTOTAL(103,$C$7:C181)*1</f>
        <v>154</v>
      </c>
      <c r="B181" s="59" t="s">
        <v>972</v>
      </c>
      <c r="C181" s="59" t="s">
        <v>973</v>
      </c>
      <c r="D181" s="60" t="s">
        <v>974</v>
      </c>
      <c r="E181" s="59" t="s">
        <v>154</v>
      </c>
      <c r="F181" s="59" t="s">
        <v>975</v>
      </c>
      <c r="G181" s="59" t="s">
        <v>38</v>
      </c>
      <c r="H181" s="61">
        <v>158987</v>
      </c>
      <c r="I181" s="61">
        <v>30000</v>
      </c>
      <c r="J181" s="74">
        <v>7</v>
      </c>
      <c r="K181" s="59" t="s">
        <v>976</v>
      </c>
      <c r="L181" s="59" t="s">
        <v>25</v>
      </c>
      <c r="M181" s="59" t="s">
        <v>977</v>
      </c>
      <c r="N181" s="59" t="s">
        <v>934</v>
      </c>
      <c r="O181" s="76"/>
    </row>
    <row r="182" s="3" customFormat="1" ht="54" customHeight="1" spans="1:15">
      <c r="A182" s="45" t="s">
        <v>978</v>
      </c>
      <c r="B182" s="46"/>
      <c r="C182" s="47"/>
      <c r="D182" s="48">
        <f>COUNTA(A183:A199)</f>
        <v>17</v>
      </c>
      <c r="E182" s="49"/>
      <c r="F182" s="49"/>
      <c r="G182" s="49"/>
      <c r="H182" s="50">
        <f>SUM(H183:H199)</f>
        <v>682555.48</v>
      </c>
      <c r="I182" s="50">
        <f>SUM(I183:I199)</f>
        <v>102150</v>
      </c>
      <c r="J182" s="74"/>
      <c r="K182" s="59"/>
      <c r="L182" s="59"/>
      <c r="M182" s="59"/>
      <c r="N182" s="59"/>
      <c r="O182" s="76"/>
    </row>
    <row r="183" s="16" customFormat="1" ht="117" customHeight="1" spans="1:15">
      <c r="A183" s="52">
        <f>SUBTOTAL(103,$C$7:C183)*1</f>
        <v>155</v>
      </c>
      <c r="B183" s="59" t="s">
        <v>979</v>
      </c>
      <c r="C183" s="59" t="s">
        <v>980</v>
      </c>
      <c r="D183" s="60" t="s">
        <v>981</v>
      </c>
      <c r="E183" s="59" t="s">
        <v>982</v>
      </c>
      <c r="F183" s="59" t="s">
        <v>983</v>
      </c>
      <c r="G183" s="59" t="s">
        <v>38</v>
      </c>
      <c r="H183" s="61">
        <v>56532</v>
      </c>
      <c r="I183" s="61">
        <v>13450</v>
      </c>
      <c r="J183" s="74">
        <v>9</v>
      </c>
      <c r="K183" s="59" t="s">
        <v>984</v>
      </c>
      <c r="L183" s="59" t="s">
        <v>985</v>
      </c>
      <c r="M183" s="59" t="s">
        <v>986</v>
      </c>
      <c r="N183" s="59" t="s">
        <v>978</v>
      </c>
      <c r="O183" s="76"/>
    </row>
    <row r="184" s="16" customFormat="1" ht="96" customHeight="1" spans="1:15">
      <c r="A184" s="52">
        <f>SUBTOTAL(103,$C$7:C184)*1</f>
        <v>156</v>
      </c>
      <c r="B184" s="59" t="s">
        <v>987</v>
      </c>
      <c r="C184" s="59" t="s">
        <v>987</v>
      </c>
      <c r="D184" s="60" t="s">
        <v>988</v>
      </c>
      <c r="E184" s="59" t="s">
        <v>280</v>
      </c>
      <c r="F184" s="59" t="s">
        <v>989</v>
      </c>
      <c r="G184" s="63" t="s">
        <v>303</v>
      </c>
      <c r="H184" s="61">
        <v>12000</v>
      </c>
      <c r="I184" s="61">
        <v>5000</v>
      </c>
      <c r="J184" s="74">
        <v>3</v>
      </c>
      <c r="K184" s="59" t="s">
        <v>990</v>
      </c>
      <c r="L184" s="59" t="s">
        <v>991</v>
      </c>
      <c r="M184" s="59" t="s">
        <v>992</v>
      </c>
      <c r="N184" s="59" t="s">
        <v>978</v>
      </c>
      <c r="O184" s="76"/>
    </row>
    <row r="185" s="16" customFormat="1" ht="92" customHeight="1" spans="1:15">
      <c r="A185" s="52">
        <f>SUBTOTAL(103,$C$7:C185)*1</f>
        <v>157</v>
      </c>
      <c r="B185" s="59" t="s">
        <v>993</v>
      </c>
      <c r="C185" s="59" t="s">
        <v>993</v>
      </c>
      <c r="D185" s="60" t="s">
        <v>994</v>
      </c>
      <c r="E185" s="59" t="s">
        <v>280</v>
      </c>
      <c r="F185" s="59" t="s">
        <v>995</v>
      </c>
      <c r="G185" s="63" t="s">
        <v>303</v>
      </c>
      <c r="H185" s="61">
        <v>13364</v>
      </c>
      <c r="I185" s="83">
        <v>2000</v>
      </c>
      <c r="J185" s="74" t="s">
        <v>32</v>
      </c>
      <c r="K185" s="59" t="s">
        <v>996</v>
      </c>
      <c r="L185" s="59" t="s">
        <v>212</v>
      </c>
      <c r="M185" s="59" t="s">
        <v>997</v>
      </c>
      <c r="N185" s="59" t="s">
        <v>978</v>
      </c>
      <c r="O185" s="76"/>
    </row>
    <row r="186" s="16" customFormat="1" ht="152" customHeight="1" spans="1:15">
      <c r="A186" s="52">
        <f>SUBTOTAL(103,$C$7:C186)*1</f>
        <v>158</v>
      </c>
      <c r="B186" s="59" t="s">
        <v>998</v>
      </c>
      <c r="C186" s="59" t="s">
        <v>999</v>
      </c>
      <c r="D186" s="60" t="s">
        <v>1000</v>
      </c>
      <c r="E186" s="59" t="s">
        <v>335</v>
      </c>
      <c r="F186" s="59" t="s">
        <v>1001</v>
      </c>
      <c r="G186" s="62" t="s">
        <v>810</v>
      </c>
      <c r="H186" s="61">
        <v>60000</v>
      </c>
      <c r="I186" s="83">
        <v>10000</v>
      </c>
      <c r="J186" s="74">
        <v>12</v>
      </c>
      <c r="K186" s="59" t="s">
        <v>1002</v>
      </c>
      <c r="L186" s="59" t="s">
        <v>1003</v>
      </c>
      <c r="M186" s="59" t="s">
        <v>1004</v>
      </c>
      <c r="N186" s="59" t="s">
        <v>978</v>
      </c>
      <c r="O186" s="76"/>
    </row>
    <row r="187" s="22" customFormat="1" ht="96" customHeight="1" spans="1:15">
      <c r="A187" s="52">
        <f>SUBTOTAL(103,$C$7:C187)*1</f>
        <v>159</v>
      </c>
      <c r="B187" s="59" t="s">
        <v>1005</v>
      </c>
      <c r="C187" s="59" t="s">
        <v>1006</v>
      </c>
      <c r="D187" s="60" t="s">
        <v>1007</v>
      </c>
      <c r="E187" s="59" t="s">
        <v>915</v>
      </c>
      <c r="F187" s="59" t="s">
        <v>1008</v>
      </c>
      <c r="G187" s="59" t="s">
        <v>38</v>
      </c>
      <c r="H187" s="61">
        <v>40000</v>
      </c>
      <c r="I187" s="61">
        <v>2000</v>
      </c>
      <c r="J187" s="74">
        <v>3</v>
      </c>
      <c r="K187" s="59" t="s">
        <v>1009</v>
      </c>
      <c r="L187" s="59" t="s">
        <v>212</v>
      </c>
      <c r="M187" s="59" t="s">
        <v>1010</v>
      </c>
      <c r="N187" s="59" t="s">
        <v>978</v>
      </c>
      <c r="O187" s="76"/>
    </row>
    <row r="188" s="16" customFormat="1" ht="88" customHeight="1" spans="1:15">
      <c r="A188" s="52">
        <f>SUBTOTAL(103,$C$7:C188)*1</f>
        <v>160</v>
      </c>
      <c r="B188" s="59" t="s">
        <v>1011</v>
      </c>
      <c r="C188" s="59" t="s">
        <v>1012</v>
      </c>
      <c r="D188" s="60" t="s">
        <v>1013</v>
      </c>
      <c r="E188" s="59" t="s">
        <v>293</v>
      </c>
      <c r="F188" s="59" t="s">
        <v>1014</v>
      </c>
      <c r="G188" s="59" t="s">
        <v>176</v>
      </c>
      <c r="H188" s="61">
        <v>72842</v>
      </c>
      <c r="I188" s="61">
        <v>10000</v>
      </c>
      <c r="J188" s="74">
        <v>12</v>
      </c>
      <c r="K188" s="59" t="s">
        <v>1015</v>
      </c>
      <c r="L188" s="59" t="s">
        <v>54</v>
      </c>
      <c r="M188" s="59" t="s">
        <v>1016</v>
      </c>
      <c r="N188" s="59" t="s">
        <v>978</v>
      </c>
      <c r="O188" s="76"/>
    </row>
    <row r="189" s="20" customFormat="1" ht="111" customHeight="1" spans="1:15">
      <c r="A189" s="52">
        <f>SUBTOTAL(103,$C$7:C189)*1</f>
        <v>161</v>
      </c>
      <c r="B189" s="59" t="s">
        <v>1017</v>
      </c>
      <c r="C189" s="59" t="s">
        <v>1018</v>
      </c>
      <c r="D189" s="60" t="s">
        <v>1019</v>
      </c>
      <c r="E189" s="59" t="s">
        <v>243</v>
      </c>
      <c r="F189" s="59" t="s">
        <v>1020</v>
      </c>
      <c r="G189" s="59" t="s">
        <v>303</v>
      </c>
      <c r="H189" s="61">
        <v>86000</v>
      </c>
      <c r="I189" s="61">
        <v>43000</v>
      </c>
      <c r="J189" s="74">
        <v>10</v>
      </c>
      <c r="K189" s="59" t="s">
        <v>1021</v>
      </c>
      <c r="L189" s="59" t="s">
        <v>1022</v>
      </c>
      <c r="M189" s="59" t="s">
        <v>1023</v>
      </c>
      <c r="N189" s="59" t="s">
        <v>978</v>
      </c>
      <c r="O189" s="76"/>
    </row>
    <row r="190" s="20" customFormat="1" ht="96" customHeight="1" spans="1:15">
      <c r="A190" s="52">
        <f>SUBTOTAL(103,$C$7:C190)*1</f>
        <v>162</v>
      </c>
      <c r="B190" s="59" t="s">
        <v>1024</v>
      </c>
      <c r="C190" s="59" t="s">
        <v>1025</v>
      </c>
      <c r="D190" s="60" t="s">
        <v>1026</v>
      </c>
      <c r="E190" s="59" t="s">
        <v>231</v>
      </c>
      <c r="F190" s="59" t="s">
        <v>1027</v>
      </c>
      <c r="G190" s="59" t="s">
        <v>31</v>
      </c>
      <c r="H190" s="61">
        <v>31870</v>
      </c>
      <c r="I190" s="61">
        <v>3000</v>
      </c>
      <c r="J190" s="74">
        <v>11</v>
      </c>
      <c r="K190" s="59" t="s">
        <v>1028</v>
      </c>
      <c r="L190" s="59" t="s">
        <v>1029</v>
      </c>
      <c r="M190" s="59" t="s">
        <v>1030</v>
      </c>
      <c r="N190" s="59" t="s">
        <v>978</v>
      </c>
      <c r="O190" s="76"/>
    </row>
    <row r="191" s="20" customFormat="1" ht="126" customHeight="1" spans="1:15">
      <c r="A191" s="52">
        <f>SUBTOTAL(103,$C$7:C191)*1</f>
        <v>163</v>
      </c>
      <c r="B191" s="59" t="s">
        <v>1031</v>
      </c>
      <c r="C191" s="59" t="s">
        <v>1032</v>
      </c>
      <c r="D191" s="60" t="s">
        <v>1033</v>
      </c>
      <c r="E191" s="59" t="s">
        <v>243</v>
      </c>
      <c r="F191" s="59" t="s">
        <v>1034</v>
      </c>
      <c r="G191" s="59" t="s">
        <v>31</v>
      </c>
      <c r="H191" s="61">
        <v>162031.72</v>
      </c>
      <c r="I191" s="61">
        <v>1000</v>
      </c>
      <c r="J191" s="74">
        <v>11</v>
      </c>
      <c r="K191" s="59" t="s">
        <v>1035</v>
      </c>
      <c r="L191" s="59" t="s">
        <v>1036</v>
      </c>
      <c r="M191" s="59" t="s">
        <v>1037</v>
      </c>
      <c r="N191" s="59" t="s">
        <v>978</v>
      </c>
      <c r="O191" s="76"/>
    </row>
    <row r="192" s="4" customFormat="1" ht="98" customHeight="1" spans="1:15">
      <c r="A192" s="52">
        <f>SUBTOTAL(103,$C$7:C192)*1</f>
        <v>164</v>
      </c>
      <c r="B192" s="59" t="s">
        <v>1038</v>
      </c>
      <c r="C192" s="59" t="s">
        <v>1039</v>
      </c>
      <c r="D192" s="60" t="s">
        <v>1040</v>
      </c>
      <c r="E192" s="59" t="s">
        <v>260</v>
      </c>
      <c r="F192" s="59" t="s">
        <v>1041</v>
      </c>
      <c r="G192" s="62" t="s">
        <v>810</v>
      </c>
      <c r="H192" s="61">
        <v>11267.27</v>
      </c>
      <c r="I192" s="83">
        <v>2500</v>
      </c>
      <c r="J192" s="74">
        <v>12</v>
      </c>
      <c r="K192" s="59" t="s">
        <v>1042</v>
      </c>
      <c r="L192" s="59" t="s">
        <v>54</v>
      </c>
      <c r="M192" s="59" t="s">
        <v>1043</v>
      </c>
      <c r="N192" s="59" t="s">
        <v>978</v>
      </c>
      <c r="O192" s="76"/>
    </row>
    <row r="193" s="24" customFormat="1" ht="60.75" spans="1:15">
      <c r="A193" s="52">
        <f>SUBTOTAL(103,$C$7:C193)*1</f>
        <v>165</v>
      </c>
      <c r="B193" s="59" t="s">
        <v>1044</v>
      </c>
      <c r="C193" s="59" t="s">
        <v>1045</v>
      </c>
      <c r="D193" s="60" t="s">
        <v>1046</v>
      </c>
      <c r="E193" s="59" t="s">
        <v>349</v>
      </c>
      <c r="F193" s="59" t="s">
        <v>1047</v>
      </c>
      <c r="G193" s="59" t="s">
        <v>31</v>
      </c>
      <c r="H193" s="61">
        <v>56280</v>
      </c>
      <c r="I193" s="61">
        <v>500</v>
      </c>
      <c r="J193" s="74">
        <v>4</v>
      </c>
      <c r="K193" s="59" t="s">
        <v>1048</v>
      </c>
      <c r="L193" s="59" t="s">
        <v>305</v>
      </c>
      <c r="M193" s="59" t="s">
        <v>1049</v>
      </c>
      <c r="N193" s="59" t="s">
        <v>978</v>
      </c>
      <c r="O193" s="76"/>
    </row>
    <row r="194" s="16" customFormat="1" ht="110" customHeight="1" spans="1:15">
      <c r="A194" s="52">
        <f>SUBTOTAL(103,$C$7:C194)*1</f>
        <v>166</v>
      </c>
      <c r="B194" s="59" t="s">
        <v>1050</v>
      </c>
      <c r="C194" s="59" t="s">
        <v>1051</v>
      </c>
      <c r="D194" s="60" t="s">
        <v>1052</v>
      </c>
      <c r="E194" s="59" t="s">
        <v>427</v>
      </c>
      <c r="F194" s="59" t="s">
        <v>1053</v>
      </c>
      <c r="G194" s="62" t="s">
        <v>810</v>
      </c>
      <c r="H194" s="61">
        <v>10350</v>
      </c>
      <c r="I194" s="83">
        <v>2000</v>
      </c>
      <c r="J194" s="74">
        <v>12</v>
      </c>
      <c r="K194" s="59" t="s">
        <v>1054</v>
      </c>
      <c r="L194" s="59" t="s">
        <v>1003</v>
      </c>
      <c r="M194" s="59" t="s">
        <v>1055</v>
      </c>
      <c r="N194" s="59" t="s">
        <v>978</v>
      </c>
      <c r="O194" s="76"/>
    </row>
    <row r="195" s="21" customFormat="1" ht="125" customHeight="1" spans="1:15">
      <c r="A195" s="52">
        <f>SUBTOTAL(103,$C$7:C195)*1</f>
        <v>167</v>
      </c>
      <c r="B195" s="59" t="s">
        <v>1056</v>
      </c>
      <c r="C195" s="59" t="s">
        <v>1057</v>
      </c>
      <c r="D195" s="60" t="s">
        <v>1058</v>
      </c>
      <c r="E195" s="59" t="s">
        <v>1059</v>
      </c>
      <c r="F195" s="59" t="s">
        <v>1060</v>
      </c>
      <c r="G195" s="59" t="s">
        <v>245</v>
      </c>
      <c r="H195" s="61">
        <v>22018.49</v>
      </c>
      <c r="I195" s="61">
        <v>600</v>
      </c>
      <c r="J195" s="74">
        <v>12</v>
      </c>
      <c r="K195" s="59" t="s">
        <v>1061</v>
      </c>
      <c r="L195" s="59" t="s">
        <v>1062</v>
      </c>
      <c r="M195" s="59" t="s">
        <v>1063</v>
      </c>
      <c r="N195" s="59" t="s">
        <v>978</v>
      </c>
      <c r="O195" s="76"/>
    </row>
    <row r="196" s="16" customFormat="1" ht="103" customHeight="1" spans="1:15">
      <c r="A196" s="52">
        <f>SUBTOTAL(103,$C$7:C196)*1</f>
        <v>168</v>
      </c>
      <c r="B196" s="59" t="s">
        <v>1064</v>
      </c>
      <c r="C196" s="59" t="s">
        <v>1065</v>
      </c>
      <c r="D196" s="60" t="s">
        <v>1066</v>
      </c>
      <c r="E196" s="59" t="s">
        <v>237</v>
      </c>
      <c r="F196" s="59" t="s">
        <v>1067</v>
      </c>
      <c r="G196" s="62" t="s">
        <v>810</v>
      </c>
      <c r="H196" s="61">
        <v>10000</v>
      </c>
      <c r="I196" s="83">
        <v>3000</v>
      </c>
      <c r="J196" s="74">
        <v>12</v>
      </c>
      <c r="K196" s="59" t="s">
        <v>1068</v>
      </c>
      <c r="L196" s="59" t="s">
        <v>1069</v>
      </c>
      <c r="M196" s="59" t="s">
        <v>1070</v>
      </c>
      <c r="N196" s="59" t="s">
        <v>978</v>
      </c>
      <c r="O196" s="76"/>
    </row>
    <row r="197" s="28" customFormat="1" ht="106" customHeight="1" spans="1:15">
      <c r="A197" s="52">
        <f>SUBTOTAL(103,$C$7:C197)*1</f>
        <v>169</v>
      </c>
      <c r="B197" s="59" t="s">
        <v>1071</v>
      </c>
      <c r="C197" s="59" t="s">
        <v>1072</v>
      </c>
      <c r="D197" s="60" t="s">
        <v>1073</v>
      </c>
      <c r="E197" s="59" t="s">
        <v>1074</v>
      </c>
      <c r="F197" s="59" t="s">
        <v>1075</v>
      </c>
      <c r="G197" s="63" t="s">
        <v>38</v>
      </c>
      <c r="H197" s="61">
        <v>12000</v>
      </c>
      <c r="I197" s="61">
        <v>1000</v>
      </c>
      <c r="J197" s="74">
        <v>6</v>
      </c>
      <c r="K197" s="59" t="s">
        <v>1076</v>
      </c>
      <c r="L197" s="59" t="s">
        <v>212</v>
      </c>
      <c r="M197" s="59" t="s">
        <v>1077</v>
      </c>
      <c r="N197" s="59" t="s">
        <v>978</v>
      </c>
      <c r="O197" s="76"/>
    </row>
    <row r="198" s="28" customFormat="1" ht="106" customHeight="1" spans="1:15">
      <c r="A198" s="52">
        <f>SUBTOTAL(103,$C$7:C198)*1</f>
        <v>170</v>
      </c>
      <c r="B198" s="59" t="s">
        <v>1078</v>
      </c>
      <c r="C198" s="59" t="s">
        <v>1079</v>
      </c>
      <c r="D198" s="59" t="s">
        <v>1080</v>
      </c>
      <c r="E198" s="60" t="s">
        <v>1081</v>
      </c>
      <c r="F198" s="59" t="s">
        <v>1082</v>
      </c>
      <c r="G198" s="59" t="s">
        <v>303</v>
      </c>
      <c r="H198" s="61">
        <v>15000</v>
      </c>
      <c r="I198" s="61">
        <v>100</v>
      </c>
      <c r="J198" s="74" t="s">
        <v>32</v>
      </c>
      <c r="K198" s="59" t="s">
        <v>1083</v>
      </c>
      <c r="L198" s="59" t="s">
        <v>212</v>
      </c>
      <c r="M198" s="62" t="s">
        <v>1084</v>
      </c>
      <c r="N198" s="62" t="s">
        <v>978</v>
      </c>
      <c r="O198" s="76"/>
    </row>
    <row r="199" s="16" customFormat="1" ht="114" customHeight="1" spans="1:15">
      <c r="A199" s="52">
        <f>SUBTOTAL(103,$C$7:C199)*1</f>
        <v>171</v>
      </c>
      <c r="B199" s="59" t="s">
        <v>1085</v>
      </c>
      <c r="C199" s="59" t="s">
        <v>1086</v>
      </c>
      <c r="D199" s="60" t="s">
        <v>1087</v>
      </c>
      <c r="E199" s="59" t="s">
        <v>1074</v>
      </c>
      <c r="F199" s="59" t="s">
        <v>1088</v>
      </c>
      <c r="G199" s="63" t="s">
        <v>303</v>
      </c>
      <c r="H199" s="61">
        <v>11000</v>
      </c>
      <c r="I199" s="83">
        <v>3000</v>
      </c>
      <c r="J199" s="74">
        <v>12</v>
      </c>
      <c r="K199" s="59" t="s">
        <v>1089</v>
      </c>
      <c r="L199" s="59" t="s">
        <v>1090</v>
      </c>
      <c r="M199" s="59" t="s">
        <v>1091</v>
      </c>
      <c r="N199" s="59" t="s">
        <v>978</v>
      </c>
      <c r="O199" s="76"/>
    </row>
    <row r="200" s="3" customFormat="1" ht="54" customHeight="1" spans="1:15">
      <c r="A200" s="45" t="s">
        <v>1092</v>
      </c>
      <c r="B200" s="46"/>
      <c r="C200" s="47"/>
      <c r="D200" s="48">
        <f>COUNTA(A201:A206)</f>
        <v>6</v>
      </c>
      <c r="E200" s="49"/>
      <c r="F200" s="49"/>
      <c r="G200" s="49"/>
      <c r="H200" s="50">
        <f>SUM(H201:H206)</f>
        <v>778268</v>
      </c>
      <c r="I200" s="50">
        <f>SUM(I201:I206)</f>
        <v>276140</v>
      </c>
      <c r="J200" s="74"/>
      <c r="K200" s="59"/>
      <c r="L200" s="59"/>
      <c r="M200" s="59"/>
      <c r="N200" s="59"/>
      <c r="O200" s="76"/>
    </row>
    <row r="201" s="12" customFormat="1" ht="106" customHeight="1" spans="1:15">
      <c r="A201" s="52">
        <f>SUBTOTAL(103,$C$7:C201)*1</f>
        <v>172</v>
      </c>
      <c r="B201" s="54" t="s">
        <v>1093</v>
      </c>
      <c r="C201" s="54" t="s">
        <v>1094</v>
      </c>
      <c r="D201" s="60" t="s">
        <v>1095</v>
      </c>
      <c r="E201" s="54" t="s">
        <v>1096</v>
      </c>
      <c r="F201" s="54" t="s">
        <v>1097</v>
      </c>
      <c r="G201" s="54" t="s">
        <v>38</v>
      </c>
      <c r="H201" s="55">
        <v>216000</v>
      </c>
      <c r="I201" s="61">
        <v>76000</v>
      </c>
      <c r="J201" s="74">
        <v>11</v>
      </c>
      <c r="K201" s="59" t="s">
        <v>1098</v>
      </c>
      <c r="L201" s="59" t="s">
        <v>305</v>
      </c>
      <c r="M201" s="54" t="s">
        <v>1099</v>
      </c>
      <c r="N201" s="54" t="s">
        <v>1092</v>
      </c>
      <c r="O201" s="76"/>
    </row>
    <row r="202" s="6" customFormat="1" ht="99" customHeight="1" spans="1:15">
      <c r="A202" s="52">
        <f>SUBTOTAL(103,$C$7:C202)*1</f>
        <v>173</v>
      </c>
      <c r="B202" s="54" t="s">
        <v>1100</v>
      </c>
      <c r="C202" s="54" t="s">
        <v>1101</v>
      </c>
      <c r="D202" s="60" t="s">
        <v>1102</v>
      </c>
      <c r="E202" s="54" t="s">
        <v>1096</v>
      </c>
      <c r="F202" s="54" t="s">
        <v>1103</v>
      </c>
      <c r="G202" s="54" t="s">
        <v>73</v>
      </c>
      <c r="H202" s="55">
        <v>160000</v>
      </c>
      <c r="I202" s="83">
        <v>50000</v>
      </c>
      <c r="J202" s="74">
        <v>11</v>
      </c>
      <c r="K202" s="59" t="s">
        <v>1104</v>
      </c>
      <c r="L202" s="59" t="s">
        <v>212</v>
      </c>
      <c r="M202" s="54" t="s">
        <v>1105</v>
      </c>
      <c r="N202" s="54" t="s">
        <v>1092</v>
      </c>
      <c r="O202" s="76"/>
    </row>
    <row r="203" s="15" customFormat="1" ht="91" customHeight="1" spans="1:15">
      <c r="A203" s="52">
        <f>SUBTOTAL(103,$C$7:C203)*1</f>
        <v>174</v>
      </c>
      <c r="B203" s="54" t="s">
        <v>1106</v>
      </c>
      <c r="C203" s="54" t="s">
        <v>1106</v>
      </c>
      <c r="D203" s="60" t="s">
        <v>1107</v>
      </c>
      <c r="E203" s="54" t="s">
        <v>195</v>
      </c>
      <c r="F203" s="54" t="s">
        <v>1108</v>
      </c>
      <c r="G203" s="54" t="s">
        <v>73</v>
      </c>
      <c r="H203" s="55">
        <v>34409</v>
      </c>
      <c r="I203" s="83">
        <v>15000</v>
      </c>
      <c r="J203" s="74">
        <v>12</v>
      </c>
      <c r="K203" s="59" t="s">
        <v>1109</v>
      </c>
      <c r="L203" s="59" t="s">
        <v>1110</v>
      </c>
      <c r="M203" s="54" t="s">
        <v>1111</v>
      </c>
      <c r="N203" s="54" t="s">
        <v>1092</v>
      </c>
      <c r="O203" s="76"/>
    </row>
    <row r="204" s="12" customFormat="1" ht="73" customHeight="1" spans="1:15">
      <c r="A204" s="52">
        <f>SUBTOTAL(103,$C$7:C204)*1</f>
        <v>175</v>
      </c>
      <c r="B204" s="54" t="s">
        <v>1112</v>
      </c>
      <c r="C204" s="54" t="s">
        <v>1113</v>
      </c>
      <c r="D204" s="60" t="s">
        <v>1114</v>
      </c>
      <c r="E204" s="54" t="s">
        <v>379</v>
      </c>
      <c r="F204" s="54" t="s">
        <v>1115</v>
      </c>
      <c r="G204" s="54" t="s">
        <v>38</v>
      </c>
      <c r="H204" s="55">
        <v>45000</v>
      </c>
      <c r="I204" s="61">
        <v>11500</v>
      </c>
      <c r="J204" s="74">
        <v>12</v>
      </c>
      <c r="K204" s="59" t="s">
        <v>1116</v>
      </c>
      <c r="L204" s="59" t="s">
        <v>212</v>
      </c>
      <c r="M204" s="54" t="s">
        <v>1117</v>
      </c>
      <c r="N204" s="54" t="s">
        <v>1092</v>
      </c>
      <c r="O204" s="76"/>
    </row>
    <row r="205" s="12" customFormat="1" ht="121" customHeight="1" spans="1:15">
      <c r="A205" s="52">
        <f>SUBTOTAL(103,$C$7:C205)*1</f>
        <v>176</v>
      </c>
      <c r="B205" s="54" t="s">
        <v>1118</v>
      </c>
      <c r="C205" s="54" t="s">
        <v>1119</v>
      </c>
      <c r="D205" s="60" t="s">
        <v>1120</v>
      </c>
      <c r="E205" s="54" t="s">
        <v>1121</v>
      </c>
      <c r="F205" s="54" t="s">
        <v>1097</v>
      </c>
      <c r="G205" s="54" t="s">
        <v>38</v>
      </c>
      <c r="H205" s="55">
        <v>221140</v>
      </c>
      <c r="I205" s="61">
        <v>73640</v>
      </c>
      <c r="J205" s="74">
        <v>11</v>
      </c>
      <c r="K205" s="59" t="s">
        <v>1122</v>
      </c>
      <c r="L205" s="59" t="s">
        <v>212</v>
      </c>
      <c r="M205" s="54" t="s">
        <v>1099</v>
      </c>
      <c r="N205" s="54" t="s">
        <v>1092</v>
      </c>
      <c r="O205" s="76"/>
    </row>
    <row r="206" s="12" customFormat="1" ht="110" customHeight="1" spans="1:15">
      <c r="A206" s="52">
        <f>SUBTOTAL(103,$C$7:C206)*1</f>
        <v>177</v>
      </c>
      <c r="B206" s="54" t="s">
        <v>1123</v>
      </c>
      <c r="C206" s="54" t="s">
        <v>1123</v>
      </c>
      <c r="D206" s="60" t="s">
        <v>1124</v>
      </c>
      <c r="E206" s="54" t="s">
        <v>379</v>
      </c>
      <c r="F206" s="54" t="s">
        <v>1125</v>
      </c>
      <c r="G206" s="54" t="s">
        <v>303</v>
      </c>
      <c r="H206" s="55">
        <v>101719</v>
      </c>
      <c r="I206" s="55">
        <v>50000</v>
      </c>
      <c r="J206" s="74">
        <v>12</v>
      </c>
      <c r="K206" s="54" t="s">
        <v>1126</v>
      </c>
      <c r="L206" s="59" t="s">
        <v>212</v>
      </c>
      <c r="M206" s="59" t="s">
        <v>1127</v>
      </c>
      <c r="N206" s="54" t="s">
        <v>1092</v>
      </c>
      <c r="O206" s="76"/>
    </row>
    <row r="207" s="3" customFormat="1" ht="54" customHeight="1" spans="1:15">
      <c r="A207" s="45" t="s">
        <v>1128</v>
      </c>
      <c r="B207" s="46"/>
      <c r="C207" s="47"/>
      <c r="D207" s="48">
        <f>COUNTA(A208:A209)</f>
        <v>2</v>
      </c>
      <c r="E207" s="49"/>
      <c r="F207" s="49"/>
      <c r="G207" s="95"/>
      <c r="H207" s="50">
        <f>SUM(H208:H209)</f>
        <v>200000</v>
      </c>
      <c r="I207" s="50">
        <f>SUM(I208:I209)</f>
        <v>110000</v>
      </c>
      <c r="J207" s="74"/>
      <c r="K207" s="59"/>
      <c r="L207" s="59"/>
      <c r="M207" s="59"/>
      <c r="N207" s="59"/>
      <c r="O207" s="76"/>
    </row>
    <row r="208" s="22" customFormat="1" ht="132" customHeight="1" spans="1:15">
      <c r="A208" s="52">
        <f>SUBTOTAL(103,$C$7:C208)*1</f>
        <v>178</v>
      </c>
      <c r="B208" s="59" t="s">
        <v>1129</v>
      </c>
      <c r="C208" s="59" t="s">
        <v>1130</v>
      </c>
      <c r="D208" s="60" t="s">
        <v>1131</v>
      </c>
      <c r="E208" s="59" t="s">
        <v>379</v>
      </c>
      <c r="F208" s="59" t="s">
        <v>1132</v>
      </c>
      <c r="G208" s="59" t="s">
        <v>38</v>
      </c>
      <c r="H208" s="61">
        <v>150000</v>
      </c>
      <c r="I208" s="61">
        <v>90000</v>
      </c>
      <c r="J208" s="74">
        <v>3</v>
      </c>
      <c r="K208" s="59" t="s">
        <v>1133</v>
      </c>
      <c r="L208" s="59" t="s">
        <v>54</v>
      </c>
      <c r="M208" s="59" t="s">
        <v>1134</v>
      </c>
      <c r="N208" s="62" t="s">
        <v>1128</v>
      </c>
      <c r="O208" s="76"/>
    </row>
    <row r="209" s="16" customFormat="1" ht="117" customHeight="1" spans="1:15">
      <c r="A209" s="52">
        <f>SUBTOTAL(103,$C$7:C209)*1</f>
        <v>179</v>
      </c>
      <c r="B209" s="59" t="s">
        <v>1135</v>
      </c>
      <c r="C209" s="59" t="s">
        <v>1136</v>
      </c>
      <c r="D209" s="60" t="s">
        <v>1137</v>
      </c>
      <c r="E209" s="59" t="s">
        <v>379</v>
      </c>
      <c r="F209" s="59" t="s">
        <v>1138</v>
      </c>
      <c r="G209" s="63" t="s">
        <v>303</v>
      </c>
      <c r="H209" s="61">
        <v>50000</v>
      </c>
      <c r="I209" s="100">
        <v>20000</v>
      </c>
      <c r="J209" s="74" t="s">
        <v>1139</v>
      </c>
      <c r="K209" s="59" t="s">
        <v>1140</v>
      </c>
      <c r="L209" s="59" t="s">
        <v>212</v>
      </c>
      <c r="M209" s="59" t="s">
        <v>1141</v>
      </c>
      <c r="N209" s="62" t="s">
        <v>1128</v>
      </c>
      <c r="O209" s="76"/>
    </row>
    <row r="210" s="3" customFormat="1" ht="54" customHeight="1" spans="1:15">
      <c r="A210" s="45" t="s">
        <v>1142</v>
      </c>
      <c r="B210" s="46"/>
      <c r="C210" s="47"/>
      <c r="D210" s="48">
        <f>COUNTA(A211:A219)</f>
        <v>9</v>
      </c>
      <c r="E210" s="49"/>
      <c r="F210" s="49"/>
      <c r="G210" s="49"/>
      <c r="H210" s="50">
        <f>SUM(H211:H219)</f>
        <v>718537.99</v>
      </c>
      <c r="I210" s="50">
        <f>SUM(I211:I219)</f>
        <v>26841</v>
      </c>
      <c r="J210" s="74"/>
      <c r="K210" s="59"/>
      <c r="L210" s="59"/>
      <c r="M210" s="59"/>
      <c r="N210" s="59"/>
      <c r="O210" s="76"/>
    </row>
    <row r="211" s="5" customFormat="1" ht="102" customHeight="1" spans="1:15">
      <c r="A211" s="52">
        <f>SUBTOTAL(103,$C$7:C211)*1</f>
        <v>180</v>
      </c>
      <c r="B211" s="59" t="s">
        <v>1143</v>
      </c>
      <c r="C211" s="59" t="s">
        <v>1144</v>
      </c>
      <c r="D211" s="60" t="s">
        <v>1145</v>
      </c>
      <c r="E211" s="59" t="s">
        <v>1146</v>
      </c>
      <c r="F211" s="59" t="s">
        <v>1147</v>
      </c>
      <c r="G211" s="59" t="s">
        <v>568</v>
      </c>
      <c r="H211" s="61">
        <v>46714</v>
      </c>
      <c r="I211" s="83">
        <v>500</v>
      </c>
      <c r="J211" s="74">
        <v>3</v>
      </c>
      <c r="K211" s="59" t="s">
        <v>1148</v>
      </c>
      <c r="L211" s="59" t="s">
        <v>54</v>
      </c>
      <c r="M211" s="59" t="s">
        <v>1149</v>
      </c>
      <c r="N211" s="59" t="s">
        <v>1142</v>
      </c>
      <c r="O211" s="76"/>
    </row>
    <row r="212" s="5" customFormat="1" ht="119" customHeight="1" spans="1:15">
      <c r="A212" s="52">
        <f>SUBTOTAL(103,$C$7:C212)*1</f>
        <v>181</v>
      </c>
      <c r="B212" s="59" t="s">
        <v>1150</v>
      </c>
      <c r="C212" s="59" t="s">
        <v>1151</v>
      </c>
      <c r="D212" s="60" t="s">
        <v>1152</v>
      </c>
      <c r="E212" s="59" t="s">
        <v>243</v>
      </c>
      <c r="F212" s="59" t="s">
        <v>1153</v>
      </c>
      <c r="G212" s="59" t="s">
        <v>38</v>
      </c>
      <c r="H212" s="61">
        <v>18379</v>
      </c>
      <c r="I212" s="61">
        <v>5000</v>
      </c>
      <c r="J212" s="74">
        <v>6</v>
      </c>
      <c r="K212" s="59" t="s">
        <v>1154</v>
      </c>
      <c r="L212" s="59" t="s">
        <v>1155</v>
      </c>
      <c r="M212" s="59" t="s">
        <v>1156</v>
      </c>
      <c r="N212" s="59" t="s">
        <v>1142</v>
      </c>
      <c r="O212" s="76"/>
    </row>
    <row r="213" s="5" customFormat="1" ht="110" customHeight="1" spans="1:15">
      <c r="A213" s="52">
        <f>SUBTOTAL(103,$C$7:C213)*1</f>
        <v>182</v>
      </c>
      <c r="B213" s="59" t="s">
        <v>1157</v>
      </c>
      <c r="C213" s="59" t="s">
        <v>1158</v>
      </c>
      <c r="D213" s="60" t="s">
        <v>1159</v>
      </c>
      <c r="E213" s="59" t="s">
        <v>243</v>
      </c>
      <c r="F213" s="59" t="s">
        <v>1160</v>
      </c>
      <c r="G213" s="59" t="s">
        <v>31</v>
      </c>
      <c r="H213" s="61">
        <v>96858</v>
      </c>
      <c r="I213" s="83">
        <v>12075</v>
      </c>
      <c r="J213" s="74">
        <v>8</v>
      </c>
      <c r="K213" s="59" t="s">
        <v>1161</v>
      </c>
      <c r="L213" s="59" t="s">
        <v>54</v>
      </c>
      <c r="M213" s="59" t="s">
        <v>1162</v>
      </c>
      <c r="N213" s="59" t="s">
        <v>1142</v>
      </c>
      <c r="O213" s="76"/>
    </row>
    <row r="214" s="18" customFormat="1" ht="98" customHeight="1" spans="1:15">
      <c r="A214" s="52">
        <f>SUBTOTAL(103,$C$7:C214)*1</f>
        <v>183</v>
      </c>
      <c r="B214" s="59" t="s">
        <v>1163</v>
      </c>
      <c r="C214" s="59" t="s">
        <v>1164</v>
      </c>
      <c r="D214" s="60" t="s">
        <v>1165</v>
      </c>
      <c r="E214" s="59" t="s">
        <v>209</v>
      </c>
      <c r="F214" s="59" t="s">
        <v>1166</v>
      </c>
      <c r="G214" s="59" t="s">
        <v>38</v>
      </c>
      <c r="H214" s="61">
        <v>21880</v>
      </c>
      <c r="I214" s="61">
        <v>1966</v>
      </c>
      <c r="J214" s="74">
        <v>12</v>
      </c>
      <c r="K214" s="59" t="s">
        <v>1167</v>
      </c>
      <c r="L214" s="59" t="s">
        <v>212</v>
      </c>
      <c r="M214" s="59" t="s">
        <v>1168</v>
      </c>
      <c r="N214" s="59" t="s">
        <v>1142</v>
      </c>
      <c r="O214" s="76"/>
    </row>
    <row r="215" s="18" customFormat="1" ht="99" customHeight="1" spans="1:15">
      <c r="A215" s="52">
        <f>SUBTOTAL(103,$C$7:C215)*1</f>
        <v>184</v>
      </c>
      <c r="B215" s="59" t="s">
        <v>1169</v>
      </c>
      <c r="C215" s="59" t="s">
        <v>1170</v>
      </c>
      <c r="D215" s="60" t="s">
        <v>1171</v>
      </c>
      <c r="E215" s="59" t="s">
        <v>310</v>
      </c>
      <c r="F215" s="59" t="s">
        <v>1172</v>
      </c>
      <c r="G215" s="59" t="s">
        <v>73</v>
      </c>
      <c r="H215" s="61">
        <v>155000</v>
      </c>
      <c r="I215" s="61">
        <v>100</v>
      </c>
      <c r="J215" s="74">
        <v>3</v>
      </c>
      <c r="K215" s="59" t="s">
        <v>1173</v>
      </c>
      <c r="L215" s="59" t="s">
        <v>25</v>
      </c>
      <c r="M215" s="59" t="s">
        <v>1174</v>
      </c>
      <c r="N215" s="59" t="s">
        <v>1142</v>
      </c>
      <c r="O215" s="76"/>
    </row>
    <row r="216" s="19" customFormat="1" ht="98" customHeight="1" spans="1:15">
      <c r="A216" s="52">
        <f>SUBTOTAL(103,$C$7:C216)*1</f>
        <v>185</v>
      </c>
      <c r="B216" s="59" t="s">
        <v>1175</v>
      </c>
      <c r="C216" s="59" t="s">
        <v>1176</v>
      </c>
      <c r="D216" s="60" t="s">
        <v>1177</v>
      </c>
      <c r="E216" s="59" t="s">
        <v>850</v>
      </c>
      <c r="F216" s="59" t="s">
        <v>1178</v>
      </c>
      <c r="G216" s="59" t="s">
        <v>176</v>
      </c>
      <c r="H216" s="61">
        <v>48186.82</v>
      </c>
      <c r="I216" s="83">
        <v>4200</v>
      </c>
      <c r="J216" s="74">
        <v>3</v>
      </c>
      <c r="K216" s="59" t="s">
        <v>1179</v>
      </c>
      <c r="L216" s="101" t="s">
        <v>54</v>
      </c>
      <c r="M216" s="59" t="s">
        <v>1180</v>
      </c>
      <c r="N216" s="59" t="s">
        <v>1142</v>
      </c>
      <c r="O216" s="76"/>
    </row>
    <row r="217" s="18" customFormat="1" ht="159" customHeight="1" spans="1:15">
      <c r="A217" s="52">
        <f>SUBTOTAL(103,$C$7:C217)*1</f>
        <v>186</v>
      </c>
      <c r="B217" s="59" t="s">
        <v>1181</v>
      </c>
      <c r="C217" s="59" t="s">
        <v>1182</v>
      </c>
      <c r="D217" s="59" t="s">
        <v>1183</v>
      </c>
      <c r="E217" s="60" t="s">
        <v>209</v>
      </c>
      <c r="F217" s="59" t="s">
        <v>1184</v>
      </c>
      <c r="G217" s="59" t="s">
        <v>38</v>
      </c>
      <c r="H217" s="61">
        <v>118869.7</v>
      </c>
      <c r="I217" s="83">
        <v>1000</v>
      </c>
      <c r="J217" s="74" t="s">
        <v>1185</v>
      </c>
      <c r="K217" s="59" t="s">
        <v>1186</v>
      </c>
      <c r="L217" s="101" t="s">
        <v>305</v>
      </c>
      <c r="M217" s="59" t="s">
        <v>1168</v>
      </c>
      <c r="N217" s="59" t="s">
        <v>1142</v>
      </c>
      <c r="O217" s="76"/>
    </row>
    <row r="218" s="5" customFormat="1" ht="98" customHeight="1" spans="1:15">
      <c r="A218" s="52">
        <f>SUBTOTAL(103,$C$7:C218)*1</f>
        <v>187</v>
      </c>
      <c r="B218" s="59" t="s">
        <v>1187</v>
      </c>
      <c r="C218" s="59" t="s">
        <v>1188</v>
      </c>
      <c r="D218" s="59" t="s">
        <v>1189</v>
      </c>
      <c r="E218" s="59" t="s">
        <v>65</v>
      </c>
      <c r="F218" s="59" t="s">
        <v>1190</v>
      </c>
      <c r="G218" s="59" t="s">
        <v>568</v>
      </c>
      <c r="H218" s="61">
        <v>193130</v>
      </c>
      <c r="I218" s="83">
        <v>1000</v>
      </c>
      <c r="J218" s="74" t="s">
        <v>1139</v>
      </c>
      <c r="K218" s="59" t="s">
        <v>1191</v>
      </c>
      <c r="L218" s="101" t="s">
        <v>110</v>
      </c>
      <c r="M218" s="59" t="s">
        <v>1192</v>
      </c>
      <c r="N218" s="59" t="s">
        <v>1142</v>
      </c>
      <c r="O218" s="76"/>
    </row>
    <row r="219" s="5" customFormat="1" ht="114" customHeight="1" spans="1:15">
      <c r="A219" s="52">
        <f>SUBTOTAL(103,$C$7:C219)*1</f>
        <v>188</v>
      </c>
      <c r="B219" s="59" t="s">
        <v>1193</v>
      </c>
      <c r="C219" s="59" t="s">
        <v>1194</v>
      </c>
      <c r="D219" s="60" t="s">
        <v>1195</v>
      </c>
      <c r="E219" s="59" t="s">
        <v>231</v>
      </c>
      <c r="F219" s="59" t="s">
        <v>1196</v>
      </c>
      <c r="G219" s="59" t="s">
        <v>73</v>
      </c>
      <c r="H219" s="61">
        <v>19520.47</v>
      </c>
      <c r="I219" s="61">
        <v>1000</v>
      </c>
      <c r="J219" s="74">
        <v>12</v>
      </c>
      <c r="K219" s="59" t="s">
        <v>1197</v>
      </c>
      <c r="L219" s="59" t="s">
        <v>1198</v>
      </c>
      <c r="M219" s="59" t="s">
        <v>1199</v>
      </c>
      <c r="N219" s="59" t="s">
        <v>1142</v>
      </c>
      <c r="O219" s="76"/>
    </row>
    <row r="220" s="3" customFormat="1" ht="54" customHeight="1" spans="1:15">
      <c r="A220" s="45" t="s">
        <v>1200</v>
      </c>
      <c r="B220" s="46"/>
      <c r="C220" s="47"/>
      <c r="D220" s="48">
        <f>COUNTA(A221:A227)</f>
        <v>7</v>
      </c>
      <c r="E220" s="49"/>
      <c r="F220" s="49"/>
      <c r="G220" s="49"/>
      <c r="H220" s="50">
        <f>SUM(H221:H227)</f>
        <v>402527</v>
      </c>
      <c r="I220" s="50">
        <f>SUM(I221:I227)</f>
        <v>16930</v>
      </c>
      <c r="J220" s="74"/>
      <c r="K220" s="59"/>
      <c r="L220" s="59"/>
      <c r="M220" s="59"/>
      <c r="N220" s="59"/>
      <c r="O220" s="76"/>
    </row>
    <row r="221" s="5" customFormat="1" ht="121" customHeight="1" spans="1:15">
      <c r="A221" s="52">
        <f>SUBTOTAL(103,$C$7:C221)*1</f>
        <v>189</v>
      </c>
      <c r="B221" s="59" t="s">
        <v>1201</v>
      </c>
      <c r="C221" s="59" t="s">
        <v>1202</v>
      </c>
      <c r="D221" s="60" t="s">
        <v>1203</v>
      </c>
      <c r="E221" s="59" t="s">
        <v>65</v>
      </c>
      <c r="F221" s="59" t="s">
        <v>1204</v>
      </c>
      <c r="G221" s="59" t="s">
        <v>38</v>
      </c>
      <c r="H221" s="61">
        <v>14775</v>
      </c>
      <c r="I221" s="61">
        <v>3663</v>
      </c>
      <c r="J221" s="74">
        <v>12</v>
      </c>
      <c r="K221" s="59" t="s">
        <v>1205</v>
      </c>
      <c r="L221" s="59" t="s">
        <v>305</v>
      </c>
      <c r="M221" s="59" t="s">
        <v>1206</v>
      </c>
      <c r="N221" s="62" t="s">
        <v>1200</v>
      </c>
      <c r="O221" s="76"/>
    </row>
    <row r="222" s="5" customFormat="1" ht="97" customHeight="1" spans="1:15">
      <c r="A222" s="52">
        <f>SUBTOTAL(103,$C$7:C222)*1</f>
        <v>190</v>
      </c>
      <c r="B222" s="59" t="s">
        <v>1207</v>
      </c>
      <c r="C222" s="59" t="s">
        <v>1208</v>
      </c>
      <c r="D222" s="60" t="s">
        <v>1209</v>
      </c>
      <c r="E222" s="59" t="s">
        <v>231</v>
      </c>
      <c r="F222" s="59" t="s">
        <v>1210</v>
      </c>
      <c r="G222" s="59" t="s">
        <v>31</v>
      </c>
      <c r="H222" s="61">
        <v>19000</v>
      </c>
      <c r="I222" s="61">
        <v>3447</v>
      </c>
      <c r="J222" s="74">
        <v>10</v>
      </c>
      <c r="K222" s="59" t="s">
        <v>1211</v>
      </c>
      <c r="L222" s="59" t="s">
        <v>305</v>
      </c>
      <c r="M222" s="59" t="s">
        <v>1212</v>
      </c>
      <c r="N222" s="62" t="s">
        <v>1200</v>
      </c>
      <c r="O222" s="76"/>
    </row>
    <row r="223" s="18" customFormat="1" ht="120" customHeight="1" spans="1:15">
      <c r="A223" s="52">
        <f>SUBTOTAL(103,$C$7:C223)*1</f>
        <v>191</v>
      </c>
      <c r="B223" s="59" t="s">
        <v>1213</v>
      </c>
      <c r="C223" s="59" t="s">
        <v>1214</v>
      </c>
      <c r="D223" s="60" t="s">
        <v>1215</v>
      </c>
      <c r="E223" s="59" t="s">
        <v>310</v>
      </c>
      <c r="F223" s="59" t="s">
        <v>1216</v>
      </c>
      <c r="G223" s="59" t="s">
        <v>31</v>
      </c>
      <c r="H223" s="61">
        <v>60000</v>
      </c>
      <c r="I223" s="61">
        <v>1500</v>
      </c>
      <c r="J223" s="74">
        <v>10</v>
      </c>
      <c r="K223" s="59" t="s">
        <v>1217</v>
      </c>
      <c r="L223" s="59" t="s">
        <v>54</v>
      </c>
      <c r="M223" s="59" t="s">
        <v>1218</v>
      </c>
      <c r="N223" s="62" t="s">
        <v>1200</v>
      </c>
      <c r="O223" s="76"/>
    </row>
    <row r="224" s="5" customFormat="1" ht="98" customHeight="1" spans="1:15">
      <c r="A224" s="52">
        <f>SUBTOTAL(103,$C$7:C224)*1</f>
        <v>192</v>
      </c>
      <c r="B224" s="59" t="s">
        <v>1219</v>
      </c>
      <c r="C224" s="59" t="s">
        <v>1220</v>
      </c>
      <c r="D224" s="60" t="s">
        <v>1221</v>
      </c>
      <c r="E224" s="59" t="s">
        <v>65</v>
      </c>
      <c r="F224" s="59" t="s">
        <v>1222</v>
      </c>
      <c r="G224" s="59" t="s">
        <v>38</v>
      </c>
      <c r="H224" s="61">
        <v>18952</v>
      </c>
      <c r="I224" s="61">
        <v>2000</v>
      </c>
      <c r="J224" s="74">
        <v>8</v>
      </c>
      <c r="K224" s="59" t="s">
        <v>1223</v>
      </c>
      <c r="L224" s="59" t="s">
        <v>305</v>
      </c>
      <c r="M224" s="59" t="s">
        <v>1224</v>
      </c>
      <c r="N224" s="62" t="s">
        <v>1200</v>
      </c>
      <c r="O224" s="76"/>
    </row>
    <row r="225" s="5" customFormat="1" ht="60.75" spans="1:15">
      <c r="A225" s="52">
        <f>SUBTOTAL(103,$C$7:C225)*1</f>
        <v>193</v>
      </c>
      <c r="B225" s="59" t="s">
        <v>1225</v>
      </c>
      <c r="C225" s="59" t="s">
        <v>1226</v>
      </c>
      <c r="D225" s="60" t="s">
        <v>1227</v>
      </c>
      <c r="E225" s="59" t="s">
        <v>65</v>
      </c>
      <c r="F225" s="59" t="s">
        <v>1228</v>
      </c>
      <c r="G225" s="59" t="s">
        <v>73</v>
      </c>
      <c r="H225" s="61">
        <v>44600</v>
      </c>
      <c r="I225" s="61">
        <v>4000</v>
      </c>
      <c r="J225" s="74">
        <v>8</v>
      </c>
      <c r="K225" s="59" t="s">
        <v>1229</v>
      </c>
      <c r="L225" s="59" t="s">
        <v>305</v>
      </c>
      <c r="M225" s="59" t="s">
        <v>1206</v>
      </c>
      <c r="N225" s="62" t="s">
        <v>1200</v>
      </c>
      <c r="O225" s="76"/>
    </row>
    <row r="226" s="14" customFormat="1" ht="155" customHeight="1" spans="1:15">
      <c r="A226" s="52">
        <f>SUBTOTAL(103,$C$7:C226)*1</f>
        <v>194</v>
      </c>
      <c r="B226" s="59" t="s">
        <v>1230</v>
      </c>
      <c r="C226" s="59" t="s">
        <v>1231</v>
      </c>
      <c r="D226" s="60" t="s">
        <v>1232</v>
      </c>
      <c r="E226" s="59" t="s">
        <v>260</v>
      </c>
      <c r="F226" s="59" t="s">
        <v>1233</v>
      </c>
      <c r="G226" s="59" t="s">
        <v>245</v>
      </c>
      <c r="H226" s="61">
        <v>193500</v>
      </c>
      <c r="I226" s="61">
        <v>1600</v>
      </c>
      <c r="J226" s="74">
        <v>12</v>
      </c>
      <c r="K226" s="59" t="s">
        <v>1234</v>
      </c>
      <c r="L226" s="59" t="s">
        <v>25</v>
      </c>
      <c r="M226" s="59" t="s">
        <v>1235</v>
      </c>
      <c r="N226" s="62" t="s">
        <v>1200</v>
      </c>
      <c r="O226" s="76"/>
    </row>
    <row r="227" s="5" customFormat="1" ht="118" customHeight="1" spans="1:15">
      <c r="A227" s="52">
        <f>SUBTOTAL(103,$C$7:C227)*1</f>
        <v>195</v>
      </c>
      <c r="B227" s="59" t="s">
        <v>1236</v>
      </c>
      <c r="C227" s="59" t="s">
        <v>1237</v>
      </c>
      <c r="D227" s="60" t="s">
        <v>1238</v>
      </c>
      <c r="E227" s="59" t="s">
        <v>243</v>
      </c>
      <c r="F227" s="59" t="s">
        <v>1239</v>
      </c>
      <c r="G227" s="59" t="s">
        <v>73</v>
      </c>
      <c r="H227" s="61">
        <v>51700</v>
      </c>
      <c r="I227" s="61">
        <v>720</v>
      </c>
      <c r="J227" s="74">
        <v>12</v>
      </c>
      <c r="K227" s="59" t="s">
        <v>1240</v>
      </c>
      <c r="L227" s="59" t="s">
        <v>54</v>
      </c>
      <c r="M227" s="59" t="s">
        <v>1241</v>
      </c>
      <c r="N227" s="62" t="s">
        <v>1200</v>
      </c>
      <c r="O227" s="76"/>
    </row>
    <row r="228" s="3" customFormat="1" ht="54" customHeight="1" spans="1:15">
      <c r="A228" s="45" t="s">
        <v>1242</v>
      </c>
      <c r="B228" s="46"/>
      <c r="C228" s="47"/>
      <c r="D228" s="48">
        <f>COUNTA(A229:A238)</f>
        <v>10</v>
      </c>
      <c r="E228" s="49"/>
      <c r="F228" s="49"/>
      <c r="G228" s="49"/>
      <c r="H228" s="50">
        <f>SUM(H229:H238)</f>
        <v>546405.64</v>
      </c>
      <c r="I228" s="50">
        <f>SUM(I229:I238)</f>
        <v>84100</v>
      </c>
      <c r="J228" s="74"/>
      <c r="K228" s="59"/>
      <c r="L228" s="59"/>
      <c r="M228" s="59"/>
      <c r="N228" s="59"/>
      <c r="O228" s="76"/>
    </row>
    <row r="229" s="18" customFormat="1" ht="124" customHeight="1" spans="1:15">
      <c r="A229" s="52">
        <f>SUBTOTAL(103,$C$7:C229)*1</f>
        <v>196</v>
      </c>
      <c r="B229" s="59" t="s">
        <v>1243</v>
      </c>
      <c r="C229" s="59" t="s">
        <v>1244</v>
      </c>
      <c r="D229" s="60" t="s">
        <v>1245</v>
      </c>
      <c r="E229" s="59" t="s">
        <v>982</v>
      </c>
      <c r="F229" s="59" t="s">
        <v>1246</v>
      </c>
      <c r="G229" s="59" t="s">
        <v>73</v>
      </c>
      <c r="H229" s="61">
        <v>38000</v>
      </c>
      <c r="I229" s="61">
        <v>1000</v>
      </c>
      <c r="J229" s="74">
        <v>12</v>
      </c>
      <c r="K229" s="59" t="s">
        <v>1247</v>
      </c>
      <c r="L229" s="59" t="s">
        <v>1248</v>
      </c>
      <c r="M229" s="59" t="s">
        <v>1249</v>
      </c>
      <c r="N229" s="59" t="s">
        <v>1242</v>
      </c>
      <c r="O229" s="76"/>
    </row>
    <row r="230" s="18" customFormat="1" ht="94" customHeight="1" spans="1:15">
      <c r="A230" s="52">
        <f>SUBTOTAL(103,$C$7:C230)*1</f>
        <v>197</v>
      </c>
      <c r="B230" s="59" t="s">
        <v>1250</v>
      </c>
      <c r="C230" s="59" t="s">
        <v>1250</v>
      </c>
      <c r="D230" s="60" t="s">
        <v>1251</v>
      </c>
      <c r="E230" s="59" t="s">
        <v>280</v>
      </c>
      <c r="F230" s="59" t="s">
        <v>1252</v>
      </c>
      <c r="G230" s="59" t="s">
        <v>38</v>
      </c>
      <c r="H230" s="61">
        <v>11227</v>
      </c>
      <c r="I230" s="61">
        <v>500</v>
      </c>
      <c r="J230" s="74">
        <v>12</v>
      </c>
      <c r="K230" s="59" t="s">
        <v>1253</v>
      </c>
      <c r="L230" s="59" t="s">
        <v>305</v>
      </c>
      <c r="M230" s="59" t="s">
        <v>1254</v>
      </c>
      <c r="N230" s="59" t="s">
        <v>1242</v>
      </c>
      <c r="O230" s="76"/>
    </row>
    <row r="231" s="19" customFormat="1" ht="102" customHeight="1" spans="1:15">
      <c r="A231" s="52">
        <f>SUBTOTAL(103,$C$7:C231)*1</f>
        <v>198</v>
      </c>
      <c r="B231" s="59" t="s">
        <v>1255</v>
      </c>
      <c r="C231" s="59" t="s">
        <v>1256</v>
      </c>
      <c r="D231" s="60" t="s">
        <v>1257</v>
      </c>
      <c r="E231" s="59" t="s">
        <v>342</v>
      </c>
      <c r="F231" s="59" t="s">
        <v>1258</v>
      </c>
      <c r="G231" s="59" t="s">
        <v>73</v>
      </c>
      <c r="H231" s="61">
        <v>158602</v>
      </c>
      <c r="I231" s="61">
        <v>50000</v>
      </c>
      <c r="J231" s="74">
        <v>12</v>
      </c>
      <c r="K231" s="59" t="s">
        <v>1259</v>
      </c>
      <c r="L231" s="59" t="s">
        <v>305</v>
      </c>
      <c r="M231" s="59" t="s">
        <v>1260</v>
      </c>
      <c r="N231" s="59" t="s">
        <v>1242</v>
      </c>
      <c r="O231" s="76"/>
    </row>
    <row r="232" s="18" customFormat="1" ht="103" customHeight="1" spans="1:15">
      <c r="A232" s="52">
        <f>SUBTOTAL(103,$C$7:C232)*1</f>
        <v>199</v>
      </c>
      <c r="B232" s="59" t="s">
        <v>1261</v>
      </c>
      <c r="C232" s="59" t="s">
        <v>1262</v>
      </c>
      <c r="D232" s="60" t="s">
        <v>1263</v>
      </c>
      <c r="E232" s="59" t="s">
        <v>379</v>
      </c>
      <c r="F232" s="59" t="s">
        <v>1264</v>
      </c>
      <c r="G232" s="63" t="s">
        <v>303</v>
      </c>
      <c r="H232" s="61">
        <v>43978</v>
      </c>
      <c r="I232" s="83">
        <v>15000</v>
      </c>
      <c r="J232" s="74">
        <v>6</v>
      </c>
      <c r="K232" s="59" t="s">
        <v>1265</v>
      </c>
      <c r="L232" s="59" t="s">
        <v>305</v>
      </c>
      <c r="M232" s="59" t="s">
        <v>1266</v>
      </c>
      <c r="N232" s="59" t="s">
        <v>1242</v>
      </c>
      <c r="O232" s="76"/>
    </row>
    <row r="233" s="18" customFormat="1" ht="91" customHeight="1" spans="1:15">
      <c r="A233" s="52">
        <f>SUBTOTAL(103,$C$7:C233)*1</f>
        <v>200</v>
      </c>
      <c r="B233" s="59" t="s">
        <v>1267</v>
      </c>
      <c r="C233" s="59" t="s">
        <v>1268</v>
      </c>
      <c r="D233" s="60" t="s">
        <v>1269</v>
      </c>
      <c r="E233" s="59" t="s">
        <v>379</v>
      </c>
      <c r="F233" s="59" t="s">
        <v>1270</v>
      </c>
      <c r="G233" s="59" t="s">
        <v>303</v>
      </c>
      <c r="H233" s="61">
        <v>44382</v>
      </c>
      <c r="I233" s="83">
        <v>13000</v>
      </c>
      <c r="J233" s="74">
        <v>3</v>
      </c>
      <c r="K233" s="59" t="s">
        <v>1271</v>
      </c>
      <c r="L233" s="59" t="s">
        <v>305</v>
      </c>
      <c r="M233" s="59" t="s">
        <v>1272</v>
      </c>
      <c r="N233" s="59" t="s">
        <v>1242</v>
      </c>
      <c r="O233" s="76"/>
    </row>
    <row r="234" s="5" customFormat="1" ht="102" customHeight="1" spans="1:15">
      <c r="A234" s="52">
        <f>SUBTOTAL(103,$C$7:C234)*1</f>
        <v>201</v>
      </c>
      <c r="B234" s="59" t="s">
        <v>1273</v>
      </c>
      <c r="C234" s="59" t="s">
        <v>1274</v>
      </c>
      <c r="D234" s="60" t="s">
        <v>1275</v>
      </c>
      <c r="E234" s="59" t="s">
        <v>107</v>
      </c>
      <c r="F234" s="59" t="s">
        <v>1276</v>
      </c>
      <c r="G234" s="59" t="s">
        <v>303</v>
      </c>
      <c r="H234" s="61">
        <v>19923</v>
      </c>
      <c r="I234" s="83">
        <v>1000</v>
      </c>
      <c r="J234" s="74">
        <v>9</v>
      </c>
      <c r="K234" s="59" t="s">
        <v>1277</v>
      </c>
      <c r="L234" s="59" t="s">
        <v>305</v>
      </c>
      <c r="M234" s="59" t="s">
        <v>1278</v>
      </c>
      <c r="N234" s="59" t="s">
        <v>1242</v>
      </c>
      <c r="O234" s="76"/>
    </row>
    <row r="235" s="5" customFormat="1" ht="91" customHeight="1" spans="1:15">
      <c r="A235" s="52">
        <f>SUBTOTAL(103,$C$7:C235)*1</f>
        <v>202</v>
      </c>
      <c r="B235" s="59" t="s">
        <v>1279</v>
      </c>
      <c r="C235" s="59" t="s">
        <v>1280</v>
      </c>
      <c r="D235" s="59" t="s">
        <v>1281</v>
      </c>
      <c r="E235" s="60" t="s">
        <v>107</v>
      </c>
      <c r="F235" s="59" t="s">
        <v>1282</v>
      </c>
      <c r="G235" s="59" t="s">
        <v>31</v>
      </c>
      <c r="H235" s="61">
        <v>47492.84</v>
      </c>
      <c r="I235" s="83">
        <v>500</v>
      </c>
      <c r="J235" s="74" t="s">
        <v>1283</v>
      </c>
      <c r="K235" s="59" t="s">
        <v>1284</v>
      </c>
      <c r="L235" s="59" t="s">
        <v>305</v>
      </c>
      <c r="M235" s="59" t="s">
        <v>1285</v>
      </c>
      <c r="N235" s="59" t="s">
        <v>1242</v>
      </c>
      <c r="O235" s="76"/>
    </row>
    <row r="236" s="18" customFormat="1" ht="91" customHeight="1" spans="1:15">
      <c r="A236" s="52">
        <f>SUBTOTAL(103,$C$7:C236)*1</f>
        <v>203</v>
      </c>
      <c r="B236" s="59" t="s">
        <v>1286</v>
      </c>
      <c r="C236" s="59" t="s">
        <v>1287</v>
      </c>
      <c r="D236" s="60" t="s">
        <v>1288</v>
      </c>
      <c r="E236" s="59" t="s">
        <v>672</v>
      </c>
      <c r="F236" s="59" t="s">
        <v>1289</v>
      </c>
      <c r="G236" s="59" t="s">
        <v>38</v>
      </c>
      <c r="H236" s="61">
        <v>20000</v>
      </c>
      <c r="I236" s="83">
        <v>2000</v>
      </c>
      <c r="J236" s="74">
        <v>7</v>
      </c>
      <c r="K236" s="59" t="s">
        <v>1290</v>
      </c>
      <c r="L236" s="59" t="s">
        <v>305</v>
      </c>
      <c r="M236" s="59" t="s">
        <v>1291</v>
      </c>
      <c r="N236" s="59" t="s">
        <v>1242</v>
      </c>
      <c r="O236" s="76"/>
    </row>
    <row r="237" s="18" customFormat="1" ht="91" customHeight="1" spans="1:15">
      <c r="A237" s="52">
        <f>SUBTOTAL(103,$C$7:C237)*1</f>
        <v>204</v>
      </c>
      <c r="B237" s="59" t="s">
        <v>1292</v>
      </c>
      <c r="C237" s="59" t="s">
        <v>1293</v>
      </c>
      <c r="D237" s="59" t="s">
        <v>1294</v>
      </c>
      <c r="E237" s="59" t="s">
        <v>672</v>
      </c>
      <c r="F237" s="60" t="s">
        <v>1295</v>
      </c>
      <c r="G237" s="59" t="s">
        <v>1296</v>
      </c>
      <c r="H237" s="61">
        <v>16000</v>
      </c>
      <c r="I237" s="83">
        <v>100</v>
      </c>
      <c r="J237" s="74" t="s">
        <v>32</v>
      </c>
      <c r="K237" s="59" t="s">
        <v>1297</v>
      </c>
      <c r="L237" s="59" t="s">
        <v>305</v>
      </c>
      <c r="M237" s="62" t="s">
        <v>1298</v>
      </c>
      <c r="N237" s="62" t="s">
        <v>1242</v>
      </c>
      <c r="O237" s="76"/>
    </row>
    <row r="238" s="18" customFormat="1" ht="99" customHeight="1" spans="1:15">
      <c r="A238" s="52">
        <f>SUBTOTAL(103,$C$7:C238)*1</f>
        <v>205</v>
      </c>
      <c r="B238" s="59" t="s">
        <v>1299</v>
      </c>
      <c r="C238" s="59" t="s">
        <v>1300</v>
      </c>
      <c r="D238" s="60" t="s">
        <v>1301</v>
      </c>
      <c r="E238" s="59" t="s">
        <v>672</v>
      </c>
      <c r="F238" s="59" t="s">
        <v>1302</v>
      </c>
      <c r="G238" s="59" t="s">
        <v>38</v>
      </c>
      <c r="H238" s="61">
        <v>146800.8</v>
      </c>
      <c r="I238" s="83">
        <v>1000</v>
      </c>
      <c r="J238" s="74">
        <v>9</v>
      </c>
      <c r="K238" s="59" t="s">
        <v>1303</v>
      </c>
      <c r="L238" s="59" t="s">
        <v>305</v>
      </c>
      <c r="M238" s="59" t="s">
        <v>1304</v>
      </c>
      <c r="N238" s="59" t="s">
        <v>1242</v>
      </c>
      <c r="O238" s="76"/>
    </row>
    <row r="239" s="3" customFormat="1" ht="54" customHeight="1" spans="1:15">
      <c r="A239" s="45" t="s">
        <v>1305</v>
      </c>
      <c r="B239" s="46"/>
      <c r="C239" s="47"/>
      <c r="D239" s="48">
        <f>COUNTA(A240:A251)</f>
        <v>12</v>
      </c>
      <c r="E239" s="49"/>
      <c r="F239" s="49"/>
      <c r="G239" s="49"/>
      <c r="H239" s="50">
        <f>SUM(H240:H251)</f>
        <v>621754</v>
      </c>
      <c r="I239" s="50">
        <f>SUM(I240:I251)</f>
        <v>96220</v>
      </c>
      <c r="J239" s="74"/>
      <c r="K239" s="59"/>
      <c r="L239" s="59"/>
      <c r="M239" s="59"/>
      <c r="N239" s="59"/>
      <c r="O239" s="76"/>
    </row>
    <row r="240" s="16" customFormat="1" ht="102" customHeight="1" spans="1:15">
      <c r="A240" s="52">
        <f>SUBTOTAL(103,$C$7:C240)*1</f>
        <v>206</v>
      </c>
      <c r="B240" s="59" t="s">
        <v>1306</v>
      </c>
      <c r="C240" s="59" t="s">
        <v>1306</v>
      </c>
      <c r="D240" s="59" t="s">
        <v>1307</v>
      </c>
      <c r="E240" s="59" t="s">
        <v>335</v>
      </c>
      <c r="F240" s="59" t="s">
        <v>1308</v>
      </c>
      <c r="G240" s="63" t="s">
        <v>303</v>
      </c>
      <c r="H240" s="61">
        <v>10000</v>
      </c>
      <c r="I240" s="61">
        <v>2000</v>
      </c>
      <c r="J240" s="74">
        <v>8</v>
      </c>
      <c r="K240" s="59" t="s">
        <v>1309</v>
      </c>
      <c r="L240" s="59" t="s">
        <v>54</v>
      </c>
      <c r="M240" s="59" t="s">
        <v>1310</v>
      </c>
      <c r="N240" s="59" t="s">
        <v>1305</v>
      </c>
      <c r="O240" s="76"/>
    </row>
    <row r="241" s="24" customFormat="1" ht="98" customHeight="1" spans="1:15">
      <c r="A241" s="52">
        <f>SUBTOTAL(103,$C$7:C241)*1</f>
        <v>207</v>
      </c>
      <c r="B241" s="59" t="s">
        <v>1311</v>
      </c>
      <c r="C241" s="59" t="s">
        <v>1312</v>
      </c>
      <c r="D241" s="59" t="s">
        <v>1313</v>
      </c>
      <c r="E241" s="59" t="s">
        <v>1314</v>
      </c>
      <c r="F241" s="59" t="s">
        <v>1315</v>
      </c>
      <c r="G241" s="59" t="s">
        <v>73</v>
      </c>
      <c r="H241" s="61">
        <v>20348</v>
      </c>
      <c r="I241" s="61">
        <v>1000</v>
      </c>
      <c r="J241" s="74">
        <v>4</v>
      </c>
      <c r="K241" s="59" t="s">
        <v>1316</v>
      </c>
      <c r="L241" s="63" t="s">
        <v>54</v>
      </c>
      <c r="M241" s="59" t="s">
        <v>1317</v>
      </c>
      <c r="N241" s="59" t="s">
        <v>1305</v>
      </c>
      <c r="O241" s="76"/>
    </row>
    <row r="242" s="16" customFormat="1" ht="97" customHeight="1" spans="1:15">
      <c r="A242" s="52">
        <f>SUBTOTAL(103,$C$7:C242)*1</f>
        <v>208</v>
      </c>
      <c r="B242" s="59" t="s">
        <v>1318</v>
      </c>
      <c r="C242" s="59" t="s">
        <v>1319</v>
      </c>
      <c r="D242" s="59" t="s">
        <v>1320</v>
      </c>
      <c r="E242" s="59" t="s">
        <v>293</v>
      </c>
      <c r="F242" s="59" t="s">
        <v>1321</v>
      </c>
      <c r="G242" s="59" t="s">
        <v>176</v>
      </c>
      <c r="H242" s="61">
        <v>58000</v>
      </c>
      <c r="I242" s="61">
        <v>4000</v>
      </c>
      <c r="J242" s="74">
        <v>10</v>
      </c>
      <c r="K242" s="63" t="s">
        <v>1322</v>
      </c>
      <c r="L242" s="63" t="s">
        <v>54</v>
      </c>
      <c r="M242" s="59" t="s">
        <v>1323</v>
      </c>
      <c r="N242" s="59" t="s">
        <v>1305</v>
      </c>
      <c r="O242" s="76"/>
    </row>
    <row r="243" s="20" customFormat="1" ht="106" customHeight="1" spans="1:15">
      <c r="A243" s="52">
        <f>SUBTOTAL(103,$C$7:C243)*1</f>
        <v>209</v>
      </c>
      <c r="B243" s="59" t="s">
        <v>1324</v>
      </c>
      <c r="C243" s="59" t="s">
        <v>1325</v>
      </c>
      <c r="D243" s="59" t="s">
        <v>1326</v>
      </c>
      <c r="E243" s="59" t="s">
        <v>243</v>
      </c>
      <c r="F243" s="59" t="s">
        <v>1327</v>
      </c>
      <c r="G243" s="59" t="s">
        <v>31</v>
      </c>
      <c r="H243" s="61">
        <v>27450</v>
      </c>
      <c r="I243" s="61">
        <v>1000</v>
      </c>
      <c r="J243" s="74">
        <v>6</v>
      </c>
      <c r="K243" s="63" t="s">
        <v>1328</v>
      </c>
      <c r="L243" s="63" t="s">
        <v>54</v>
      </c>
      <c r="M243" s="59" t="s">
        <v>1329</v>
      </c>
      <c r="N243" s="59" t="s">
        <v>1305</v>
      </c>
      <c r="O243" s="76"/>
    </row>
    <row r="244" s="20" customFormat="1" ht="95" customHeight="1" spans="1:15">
      <c r="A244" s="52">
        <f>SUBTOTAL(103,$C$7:C244)*1</f>
        <v>210</v>
      </c>
      <c r="B244" s="59" t="s">
        <v>1330</v>
      </c>
      <c r="C244" s="59" t="s">
        <v>1331</v>
      </c>
      <c r="D244" s="59" t="s">
        <v>1332</v>
      </c>
      <c r="E244" s="59" t="s">
        <v>243</v>
      </c>
      <c r="F244" s="59" t="s">
        <v>1333</v>
      </c>
      <c r="G244" s="59" t="s">
        <v>73</v>
      </c>
      <c r="H244" s="61">
        <v>149051</v>
      </c>
      <c r="I244" s="61">
        <v>50000</v>
      </c>
      <c r="J244" s="74">
        <v>10</v>
      </c>
      <c r="K244" s="59" t="s">
        <v>1334</v>
      </c>
      <c r="L244" s="59" t="s">
        <v>54</v>
      </c>
      <c r="M244" s="59" t="s">
        <v>1335</v>
      </c>
      <c r="N244" s="59" t="s">
        <v>1305</v>
      </c>
      <c r="O244" s="76"/>
    </row>
    <row r="245" s="20" customFormat="1" ht="114" customHeight="1" spans="1:15">
      <c r="A245" s="52">
        <f>SUBTOTAL(103,$C$7:C245)*1</f>
        <v>211</v>
      </c>
      <c r="B245" s="59" t="s">
        <v>1336</v>
      </c>
      <c r="C245" s="59" t="s">
        <v>1337</v>
      </c>
      <c r="D245" s="59" t="s">
        <v>1338</v>
      </c>
      <c r="E245" s="59" t="s">
        <v>243</v>
      </c>
      <c r="F245" s="59" t="s">
        <v>1339</v>
      </c>
      <c r="G245" s="59" t="s">
        <v>73</v>
      </c>
      <c r="H245" s="61">
        <v>47700</v>
      </c>
      <c r="I245" s="61">
        <v>1000</v>
      </c>
      <c r="J245" s="74">
        <v>4</v>
      </c>
      <c r="K245" s="59" t="s">
        <v>1340</v>
      </c>
      <c r="L245" s="59" t="s">
        <v>54</v>
      </c>
      <c r="M245" s="59" t="s">
        <v>1341</v>
      </c>
      <c r="N245" s="59" t="s">
        <v>1305</v>
      </c>
      <c r="O245" s="76"/>
    </row>
    <row r="246" s="21" customFormat="1" ht="124" customHeight="1" spans="1:15">
      <c r="A246" s="52">
        <f>SUBTOTAL(103,$C$7:C246)*1</f>
        <v>212</v>
      </c>
      <c r="B246" s="59" t="s">
        <v>1342</v>
      </c>
      <c r="C246" s="59" t="s">
        <v>1343</v>
      </c>
      <c r="D246" s="59" t="s">
        <v>1344</v>
      </c>
      <c r="E246" s="59" t="s">
        <v>243</v>
      </c>
      <c r="F246" s="59" t="s">
        <v>1345</v>
      </c>
      <c r="G246" s="59" t="s">
        <v>73</v>
      </c>
      <c r="H246" s="61">
        <v>11243</v>
      </c>
      <c r="I246" s="72">
        <v>7354</v>
      </c>
      <c r="J246" s="74">
        <v>12</v>
      </c>
      <c r="K246" s="59" t="s">
        <v>1346</v>
      </c>
      <c r="L246" s="63" t="s">
        <v>54</v>
      </c>
      <c r="M246" s="59" t="s">
        <v>1347</v>
      </c>
      <c r="N246" s="59" t="s">
        <v>1305</v>
      </c>
      <c r="O246" s="76"/>
    </row>
    <row r="247" s="4" customFormat="1" ht="96" customHeight="1" spans="1:15">
      <c r="A247" s="52">
        <f>SUBTOTAL(103,$C$7:C247)*1</f>
        <v>213</v>
      </c>
      <c r="B247" s="59" t="s">
        <v>1348</v>
      </c>
      <c r="C247" s="59" t="s">
        <v>1348</v>
      </c>
      <c r="D247" s="60" t="s">
        <v>1349</v>
      </c>
      <c r="E247" s="59" t="s">
        <v>260</v>
      </c>
      <c r="F247" s="59" t="s">
        <v>1350</v>
      </c>
      <c r="G247" s="63" t="s">
        <v>73</v>
      </c>
      <c r="H247" s="61">
        <v>74781</v>
      </c>
      <c r="I247" s="61">
        <v>15000</v>
      </c>
      <c r="J247" s="74">
        <v>5</v>
      </c>
      <c r="K247" s="59" t="s">
        <v>635</v>
      </c>
      <c r="L247" s="59" t="s">
        <v>54</v>
      </c>
      <c r="M247" s="59" t="s">
        <v>1351</v>
      </c>
      <c r="N247" s="59" t="s">
        <v>1305</v>
      </c>
      <c r="O247" s="76"/>
    </row>
    <row r="248" s="4" customFormat="1" ht="113" customHeight="1" spans="1:15">
      <c r="A248" s="52">
        <f>SUBTOTAL(103,$C$7:C248)*1</f>
        <v>214</v>
      </c>
      <c r="B248" s="59" t="s">
        <v>1352</v>
      </c>
      <c r="C248" s="59" t="s">
        <v>1352</v>
      </c>
      <c r="D248" s="60" t="s">
        <v>1353</v>
      </c>
      <c r="E248" s="59" t="s">
        <v>260</v>
      </c>
      <c r="F248" s="59" t="s">
        <v>1354</v>
      </c>
      <c r="G248" s="63" t="s">
        <v>73</v>
      </c>
      <c r="H248" s="61">
        <v>35755</v>
      </c>
      <c r="I248" s="61">
        <v>8000</v>
      </c>
      <c r="J248" s="74">
        <v>5</v>
      </c>
      <c r="K248" s="59" t="s">
        <v>1355</v>
      </c>
      <c r="L248" s="59" t="s">
        <v>54</v>
      </c>
      <c r="M248" s="59" t="s">
        <v>1351</v>
      </c>
      <c r="N248" s="59" t="s">
        <v>1305</v>
      </c>
      <c r="O248" s="76"/>
    </row>
    <row r="249" s="4" customFormat="1" ht="114" customHeight="1" spans="1:15">
      <c r="A249" s="52">
        <f>SUBTOTAL(103,$C$7:C249)*1</f>
        <v>215</v>
      </c>
      <c r="B249" s="59" t="s">
        <v>1356</v>
      </c>
      <c r="C249" s="59" t="s">
        <v>1356</v>
      </c>
      <c r="D249" s="60" t="s">
        <v>1357</v>
      </c>
      <c r="E249" s="59" t="s">
        <v>260</v>
      </c>
      <c r="F249" s="59" t="s">
        <v>1358</v>
      </c>
      <c r="G249" s="63" t="s">
        <v>38</v>
      </c>
      <c r="H249" s="61">
        <v>98666</v>
      </c>
      <c r="I249" s="61">
        <v>4000</v>
      </c>
      <c r="J249" s="74">
        <v>5</v>
      </c>
      <c r="K249" s="59" t="s">
        <v>1359</v>
      </c>
      <c r="L249" s="59" t="s">
        <v>54</v>
      </c>
      <c r="M249" s="59" t="s">
        <v>1351</v>
      </c>
      <c r="N249" s="59" t="s">
        <v>1305</v>
      </c>
      <c r="O249" s="76"/>
    </row>
    <row r="250" s="22" customFormat="1" ht="110" customHeight="1" spans="1:15">
      <c r="A250" s="52">
        <f>SUBTOTAL(103,$C$7:C250)*1</f>
        <v>216</v>
      </c>
      <c r="B250" s="59" t="s">
        <v>1360</v>
      </c>
      <c r="C250" s="59" t="s">
        <v>1361</v>
      </c>
      <c r="D250" s="59" t="s">
        <v>1362</v>
      </c>
      <c r="E250" s="59" t="s">
        <v>720</v>
      </c>
      <c r="F250" s="59" t="s">
        <v>1363</v>
      </c>
      <c r="G250" s="59" t="s">
        <v>31</v>
      </c>
      <c r="H250" s="61">
        <v>75000</v>
      </c>
      <c r="I250" s="61">
        <v>2500</v>
      </c>
      <c r="J250" s="74">
        <v>5</v>
      </c>
      <c r="K250" s="63" t="s">
        <v>1364</v>
      </c>
      <c r="L250" s="63" t="s">
        <v>54</v>
      </c>
      <c r="M250" s="59" t="s">
        <v>1365</v>
      </c>
      <c r="N250" s="59" t="s">
        <v>1305</v>
      </c>
      <c r="O250" s="76"/>
    </row>
    <row r="251" s="20" customFormat="1" ht="87" customHeight="1" spans="1:15">
      <c r="A251" s="52">
        <f>SUBTOTAL(103,$C$7:C251)*1</f>
        <v>217</v>
      </c>
      <c r="B251" s="59" t="s">
        <v>1366</v>
      </c>
      <c r="C251" s="59" t="s">
        <v>1367</v>
      </c>
      <c r="D251" s="59" t="s">
        <v>1368</v>
      </c>
      <c r="E251" s="59" t="s">
        <v>65</v>
      </c>
      <c r="F251" s="59" t="s">
        <v>1369</v>
      </c>
      <c r="G251" s="59" t="s">
        <v>73</v>
      </c>
      <c r="H251" s="61">
        <v>13760</v>
      </c>
      <c r="I251" s="61">
        <v>366</v>
      </c>
      <c r="J251" s="74">
        <v>7</v>
      </c>
      <c r="K251" s="63" t="s">
        <v>1370</v>
      </c>
      <c r="L251" s="63" t="s">
        <v>54</v>
      </c>
      <c r="M251" s="59" t="s">
        <v>1371</v>
      </c>
      <c r="N251" s="59" t="s">
        <v>1305</v>
      </c>
      <c r="O251" s="76"/>
    </row>
    <row r="252" customFormat="1" ht="133" customHeight="1" spans="3:15">
      <c r="C252" s="96"/>
      <c r="D252" s="96"/>
      <c r="E252" s="96"/>
      <c r="F252" s="96"/>
      <c r="G252" s="96"/>
      <c r="H252" s="97"/>
      <c r="I252" s="97"/>
      <c r="J252" s="97"/>
      <c r="K252" s="96"/>
      <c r="L252" s="96"/>
      <c r="M252" s="96"/>
      <c r="N252" s="96"/>
      <c r="O252" s="96"/>
    </row>
    <row r="253" spans="4:4">
      <c r="D253" s="98"/>
    </row>
    <row r="254" spans="4:4">
      <c r="D254" s="99"/>
    </row>
    <row r="255" spans="4:4">
      <c r="D255" s="99"/>
    </row>
    <row r="256" spans="4:4">
      <c r="D256" s="99"/>
    </row>
    <row r="257" spans="4:4">
      <c r="D257" s="99"/>
    </row>
    <row r="258" spans="4:4">
      <c r="D258" s="99"/>
    </row>
    <row r="259" spans="4:4">
      <c r="D259" s="99"/>
    </row>
    <row r="260" spans="4:4">
      <c r="D260" s="99"/>
    </row>
    <row r="261" spans="4:4">
      <c r="D261" s="99"/>
    </row>
    <row r="262" spans="4:4">
      <c r="D262" s="99"/>
    </row>
    <row r="263" spans="4:4">
      <c r="D263" s="99"/>
    </row>
    <row r="264" spans="4:4">
      <c r="D264" s="99"/>
    </row>
    <row r="265" spans="4:4">
      <c r="D265" s="99"/>
    </row>
    <row r="266" spans="4:4">
      <c r="D266" s="99"/>
    </row>
    <row r="267" spans="4:4">
      <c r="D267" s="99"/>
    </row>
    <row r="268" spans="4:4">
      <c r="D268" s="99"/>
    </row>
    <row r="269" spans="4:4">
      <c r="D269" s="99"/>
    </row>
    <row r="270" spans="4:4">
      <c r="D270" s="99"/>
    </row>
    <row r="271" spans="4:4">
      <c r="D271" s="99"/>
    </row>
    <row r="272" spans="4:4">
      <c r="D272" s="99"/>
    </row>
    <row r="273" spans="4:4">
      <c r="D273" s="99"/>
    </row>
    <row r="274" spans="4:4">
      <c r="D274" s="99"/>
    </row>
    <row r="275" spans="4:4">
      <c r="D275" s="99"/>
    </row>
    <row r="276" spans="4:4">
      <c r="D276" s="99"/>
    </row>
    <row r="277" spans="4:4">
      <c r="D277" s="99"/>
    </row>
  </sheetData>
  <autoFilter ref="A4:O252">
    <sortState ref="A4:O252">
      <sortCondition ref="E4:E252" descending="1"/>
    </sortState>
    <extLst/>
  </autoFilter>
  <mergeCells count="33">
    <mergeCell ref="A1:C1"/>
    <mergeCell ref="A2:O2"/>
    <mergeCell ref="N3:O3"/>
    <mergeCell ref="A5:C5"/>
    <mergeCell ref="A6:C6"/>
    <mergeCell ref="A11:C11"/>
    <mergeCell ref="A38:C38"/>
    <mergeCell ref="A40:C40"/>
    <mergeCell ref="A42:C42"/>
    <mergeCell ref="A46:C46"/>
    <mergeCell ref="A48:C48"/>
    <mergeCell ref="A53:C53"/>
    <mergeCell ref="A55:C55"/>
    <mergeCell ref="A57:C57"/>
    <mergeCell ref="A59:C59"/>
    <mergeCell ref="A63:C63"/>
    <mergeCell ref="A65:C65"/>
    <mergeCell ref="A67:C67"/>
    <mergeCell ref="A69:C69"/>
    <mergeCell ref="A72:C72"/>
    <mergeCell ref="A99:C99"/>
    <mergeCell ref="A131:C131"/>
    <mergeCell ref="A150:C150"/>
    <mergeCell ref="A156:C156"/>
    <mergeCell ref="A163:C163"/>
    <mergeCell ref="A174:C174"/>
    <mergeCell ref="A182:C182"/>
    <mergeCell ref="A200:C200"/>
    <mergeCell ref="A207:C207"/>
    <mergeCell ref="A210:C210"/>
    <mergeCell ref="A220:C220"/>
    <mergeCell ref="A228:C228"/>
    <mergeCell ref="A239:C239"/>
  </mergeCells>
  <conditionalFormatting sqref="B19">
    <cfRule type="duplicateValues" dxfId="0" priority="60"/>
  </conditionalFormatting>
  <conditionalFormatting sqref="C19">
    <cfRule type="duplicateValues" dxfId="0" priority="39"/>
  </conditionalFormatting>
  <conditionalFormatting sqref="C20">
    <cfRule type="duplicateValues" dxfId="0" priority="12"/>
  </conditionalFormatting>
  <conditionalFormatting sqref="A42">
    <cfRule type="duplicateValues" dxfId="0" priority="7"/>
  </conditionalFormatting>
  <conditionalFormatting sqref="A55">
    <cfRule type="duplicateValues" dxfId="0" priority="9"/>
  </conditionalFormatting>
  <conditionalFormatting sqref="B56">
    <cfRule type="duplicateValues" dxfId="0" priority="10"/>
  </conditionalFormatting>
  <conditionalFormatting sqref="C56">
    <cfRule type="duplicateValues" dxfId="0" priority="8"/>
  </conditionalFormatting>
  <conditionalFormatting sqref="A65">
    <cfRule type="duplicateValues" dxfId="0" priority="5"/>
  </conditionalFormatting>
  <conditionalFormatting sqref="B66">
    <cfRule type="duplicateValues" dxfId="0" priority="6"/>
  </conditionalFormatting>
  <conditionalFormatting sqref="C66">
    <cfRule type="duplicateValues" dxfId="0" priority="4"/>
  </conditionalFormatting>
  <conditionalFormatting sqref="B118">
    <cfRule type="duplicateValues" dxfId="0" priority="50"/>
  </conditionalFormatting>
  <conditionalFormatting sqref="C118">
    <cfRule type="duplicateValues" dxfId="0" priority="30"/>
  </conditionalFormatting>
  <conditionalFormatting sqref="C128">
    <cfRule type="duplicateValues" dxfId="1" priority="3"/>
  </conditionalFormatting>
  <conditionalFormatting sqref="C161">
    <cfRule type="duplicateValues" dxfId="0" priority="2"/>
  </conditionalFormatting>
  <conditionalFormatting sqref="B172">
    <cfRule type="duplicateValues" dxfId="0" priority="17"/>
  </conditionalFormatting>
  <conditionalFormatting sqref="C172:E172">
    <cfRule type="duplicateValues" dxfId="0" priority="16"/>
  </conditionalFormatting>
  <conditionalFormatting sqref="B173">
    <cfRule type="duplicateValues" dxfId="0" priority="15"/>
  </conditionalFormatting>
  <conditionalFormatting sqref="C173">
    <cfRule type="duplicateValues" dxfId="0" priority="14"/>
  </conditionalFormatting>
  <conditionalFormatting sqref="B178">
    <cfRule type="duplicateValues" dxfId="0" priority="55"/>
  </conditionalFormatting>
  <conditionalFormatting sqref="C178">
    <cfRule type="duplicateValues" dxfId="0" priority="34"/>
  </conditionalFormatting>
  <conditionalFormatting sqref="C198">
    <cfRule type="duplicateValues" dxfId="0" priority="1"/>
  </conditionalFormatting>
  <conditionalFormatting sqref="C208">
    <cfRule type="duplicateValues" dxfId="0" priority="21"/>
  </conditionalFormatting>
  <conditionalFormatting sqref="B209">
    <cfRule type="duplicateValues" dxfId="1" priority="22"/>
  </conditionalFormatting>
  <conditionalFormatting sqref="C209">
    <cfRule type="duplicateValues" dxfId="0" priority="20"/>
  </conditionalFormatting>
  <conditionalFormatting sqref="B7:B10">
    <cfRule type="duplicateValues" dxfId="0" priority="42"/>
  </conditionalFormatting>
  <conditionalFormatting sqref="B13:B16">
    <cfRule type="duplicateValues" dxfId="0" priority="61"/>
  </conditionalFormatting>
  <conditionalFormatting sqref="B17:B18">
    <cfRule type="duplicateValues" dxfId="0" priority="58"/>
  </conditionalFormatting>
  <conditionalFormatting sqref="B20:B21">
    <cfRule type="duplicateValues" dxfId="0" priority="13"/>
  </conditionalFormatting>
  <conditionalFormatting sqref="B22:B27">
    <cfRule type="duplicateValues" dxfId="0" priority="59"/>
  </conditionalFormatting>
  <conditionalFormatting sqref="B128:B129">
    <cfRule type="duplicateValues" dxfId="1" priority="49"/>
  </conditionalFormatting>
  <conditionalFormatting sqref="B197:B198">
    <cfRule type="duplicateValues" dxfId="0" priority="19"/>
  </conditionalFormatting>
  <conditionalFormatting sqref="B201:B205">
    <cfRule type="duplicateValues" dxfId="0" priority="62"/>
  </conditionalFormatting>
  <conditionalFormatting sqref="B245:B247">
    <cfRule type="duplicateValues" dxfId="1" priority="48"/>
  </conditionalFormatting>
  <conditionalFormatting sqref="C8:C9">
    <cfRule type="duplicateValues" dxfId="0" priority="11"/>
  </conditionalFormatting>
  <conditionalFormatting sqref="C13:C16">
    <cfRule type="duplicateValues" dxfId="0" priority="40"/>
  </conditionalFormatting>
  <conditionalFormatting sqref="C17:C18">
    <cfRule type="duplicateValues" dxfId="0" priority="37"/>
  </conditionalFormatting>
  <conditionalFormatting sqref="C22:C27">
    <cfRule type="duplicateValues" dxfId="0" priority="38"/>
  </conditionalFormatting>
  <conditionalFormatting sqref="C201:C205">
    <cfRule type="duplicateValues" dxfId="0" priority="41"/>
  </conditionalFormatting>
  <conditionalFormatting sqref="C245:C247">
    <cfRule type="duplicateValues" dxfId="1" priority="28"/>
  </conditionalFormatting>
  <conditionalFormatting sqref="A5:A6 A11 A46 A48 B157:B162 A53 B208 B250:B251">
    <cfRule type="duplicateValues" dxfId="0" priority="54"/>
  </conditionalFormatting>
  <conditionalFormatting sqref="C7 C10 D8:D9">
    <cfRule type="duplicateValues" dxfId="0" priority="23"/>
  </conditionalFormatting>
  <conditionalFormatting sqref="B37 B54">
    <cfRule type="duplicateValues" dxfId="0" priority="57"/>
  </conditionalFormatting>
  <conditionalFormatting sqref="C37 C54">
    <cfRule type="duplicateValues" dxfId="0" priority="36"/>
  </conditionalFormatting>
  <conditionalFormatting sqref="A57 A59 A63 A67 A69">
    <cfRule type="duplicateValues" dxfId="0" priority="43"/>
  </conditionalFormatting>
  <conditionalFormatting sqref="B58 B60 B62 B64 D61 B68 B199 B164">
    <cfRule type="duplicateValues" dxfId="0" priority="44"/>
  </conditionalFormatting>
  <conditionalFormatting sqref="C58 C60 C62 C64 E61 C68 C199 C164">
    <cfRule type="duplicateValues" dxfId="0" priority="24"/>
  </conditionalFormatting>
  <conditionalFormatting sqref="B73:B90 B180:B181">
    <cfRule type="duplicateValues" dxfId="0" priority="47"/>
  </conditionalFormatting>
  <conditionalFormatting sqref="C73:C90 C180:C181">
    <cfRule type="duplicateValues" dxfId="0" priority="27"/>
  </conditionalFormatting>
  <conditionalFormatting sqref="B103:B117 B119:B123">
    <cfRule type="duplicateValues" dxfId="0" priority="51"/>
  </conditionalFormatting>
  <conditionalFormatting sqref="C103:C117 C119:C123">
    <cfRule type="duplicateValues" dxfId="0" priority="31"/>
  </conditionalFormatting>
  <conditionalFormatting sqref="C129 D128">
    <cfRule type="duplicateValues" dxfId="1" priority="29"/>
  </conditionalFormatting>
  <conditionalFormatting sqref="B144:B149 B183:B184">
    <cfRule type="duplicateValues" dxfId="0" priority="56"/>
  </conditionalFormatting>
  <conditionalFormatting sqref="C144:C149 C183:C184">
    <cfRule type="duplicateValues" dxfId="0" priority="35"/>
  </conditionalFormatting>
  <conditionalFormatting sqref="C157:C160 C162 D161 C250:C251">
    <cfRule type="duplicateValues" dxfId="0" priority="33"/>
  </conditionalFormatting>
  <conditionalFormatting sqref="B165:B167 B194:B196 B190:B192">
    <cfRule type="duplicateValues" dxfId="0" priority="45"/>
  </conditionalFormatting>
  <conditionalFormatting sqref="C165:C167 C194:C196 C190:C192">
    <cfRule type="duplicateValues" dxfId="0" priority="25"/>
  </conditionalFormatting>
  <conditionalFormatting sqref="B168 B186:B189">
    <cfRule type="duplicateValues" dxfId="0" priority="46"/>
  </conditionalFormatting>
  <conditionalFormatting sqref="C168 C186:C189">
    <cfRule type="duplicateValues" dxfId="0" priority="26"/>
  </conditionalFormatting>
  <conditionalFormatting sqref="B170:B171 B240:B243">
    <cfRule type="duplicateValues" dxfId="0" priority="52"/>
  </conditionalFormatting>
  <conditionalFormatting sqref="C170:C171 C240:C243">
    <cfRule type="duplicateValues" dxfId="0" priority="32"/>
  </conditionalFormatting>
  <conditionalFormatting sqref="C197 D198">
    <cfRule type="duplicateValues" dxfId="0" priority="18"/>
  </conditionalFormatting>
  <pageMargins left="0.46875" right="0.388888888888889" top="0.588888888888889" bottom="0.669444444444445" header="0.509027777777778" footer="0.509027777777778"/>
  <pageSetup paperSize="8" scale="75" orientation="landscape" horizontalDpi="600"/>
  <headerFooter alignWithMargins="0" scaleWithDoc="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按责任单位分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A1201092</cp:lastModifiedBy>
  <dcterms:created xsi:type="dcterms:W3CDTF">2020-12-22T04:19:00Z</dcterms:created>
  <dcterms:modified xsi:type="dcterms:W3CDTF">2023-07-20T08:59:17Z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y fmtid="{D5CDD505-2E9C-101B-9397-08002B2CF9AE}" pid="3" name="ICV">
    <vt:lpwstr>37EF746999CB42CE8F690E3547FF3062</vt:lpwstr>
  </property>
  <property fmtid="{D5CDD505-2E9C-101B-9397-08002B2CF9AE}" pid="4" name="KSOReadingLayout">
    <vt:bool>true</vt:bool>
  </property>
</Properties>
</file>