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135" windowHeight="12645"/>
  </bookViews>
  <sheets>
    <sheet name="按责任单位分" sheetId="3" r:id="rId1"/>
  </sheets>
  <definedNames>
    <definedName name="_xlnm._FilterDatabase" localSheetId="0" hidden="1">按责任单位分!$A$4:$IC$236</definedName>
    <definedName name="_xlnm.Print_Area" localSheetId="0">按责任单位分!$A$1:$O$215</definedName>
    <definedName name="_xlnm.Print_Titles" localSheetId="0">按责任单位分!$4:$4</definedName>
  </definedNames>
  <calcPr calcId="144525"/>
</workbook>
</file>

<file path=xl/sharedStrings.xml><?xml version="1.0" encoding="utf-8"?>
<sst xmlns="http://schemas.openxmlformats.org/spreadsheetml/2006/main" count="1982" uniqueCount="1274">
  <si>
    <t>附件2</t>
  </si>
  <si>
    <t>2022年第一批自治区层面统筹推进重大项目（新开工）进度目标责任表</t>
  </si>
  <si>
    <t>金额单位：万元</t>
  </si>
  <si>
    <t>序号</t>
  </si>
  <si>
    <t>项目名称</t>
  </si>
  <si>
    <t>项目代码</t>
  </si>
  <si>
    <t>项目分类</t>
  </si>
  <si>
    <t>主要建设内容及规模</t>
  </si>
  <si>
    <t>建设起止年限</t>
  </si>
  <si>
    <t>开工月份</t>
  </si>
  <si>
    <t>总投资</t>
  </si>
  <si>
    <t>2022年计划投资</t>
  </si>
  <si>
    <t>2021年前期工作进展情况</t>
  </si>
  <si>
    <t>2022年工程形象进度目标</t>
  </si>
  <si>
    <t>项目
业主</t>
  </si>
  <si>
    <t>责任
单位</t>
  </si>
  <si>
    <t>备注</t>
  </si>
  <si>
    <t>合计</t>
  </si>
  <si>
    <t>自治区教育厅</t>
  </si>
  <si>
    <t>北部湾大学新校区留学生、研究生公寓楼项目</t>
  </si>
  <si>
    <t>2020-450000-83-01-011396</t>
  </si>
  <si>
    <t>高等教育</t>
  </si>
  <si>
    <t>总建筑面积3.65万平方米，新建1栋留学生、13层研究生公寓楼等。</t>
  </si>
  <si>
    <t>2022-2023年</t>
  </si>
  <si>
    <t>已完成可研批复，项目单体、总平方案已审批，施工图已出具，正进行招标控制价审核，初步设计方案正在评审。</t>
  </si>
  <si>
    <t>主体封顶。</t>
  </si>
  <si>
    <t>北部湾大学</t>
  </si>
  <si>
    <t>河池学院新校区建设项目</t>
  </si>
  <si>
    <t>2019-451281-82-01-015954</t>
  </si>
  <si>
    <t>总建筑面积38.2万平方米，建设教学楼、实验实习用房、图书馆、校行政办公用房、学生宿舍等。</t>
  </si>
  <si>
    <t>2022-2026年</t>
  </si>
  <si>
    <t>已完成可研、节能、环评批复，取得用地预审和选址意见，已购买建设用地指标。</t>
  </si>
  <si>
    <t>完成一期项目的三通一平，开工建设1栋教学楼、2栋学院楼、4栋学生宿舍、1座食堂的主体及配套设施。</t>
  </si>
  <si>
    <t>河池学院</t>
  </si>
  <si>
    <t>广西大学农林动教学科研实验中心</t>
  </si>
  <si>
    <t>2020-450107-82-01-000016</t>
  </si>
  <si>
    <t>总建筑面积7万平方米，建设教学科研实验中心1栋。</t>
  </si>
  <si>
    <t>2022-2024年</t>
  </si>
  <si>
    <t>已完成建议书批复，取得用地预审和选址意见，方案设计正在修改完善.</t>
  </si>
  <si>
    <t>开工建设。</t>
  </si>
  <si>
    <t>广西大学</t>
  </si>
  <si>
    <t>广西大学土木工程综合实验中心</t>
  </si>
  <si>
    <t>2019-450107-82-01-046792</t>
  </si>
  <si>
    <t>总建筑面积5万平方米，建设综合实验中心1栋。</t>
  </si>
  <si>
    <t>已完成建议书批复，取得用地预审和选址意见，方案设计已报批，正在办理批复手续,可研报告正在评审。</t>
  </si>
  <si>
    <t>广西民族大学武鸣新校区（二期）</t>
  </si>
  <si>
    <t>2103-450000-04-01-793324</t>
  </si>
  <si>
    <t>总建筑面积约16.55万平方米，建设教室、实验室、教学办公楼等设施。</t>
  </si>
  <si>
    <t>已完成可研、环评、节能报告、水土保持批复，获得用地预审和项目选址意见书。</t>
  </si>
  <si>
    <t>广西民族大学</t>
  </si>
  <si>
    <t>广西财经学院武鸣校区一期建设项目</t>
  </si>
  <si>
    <t>2018-450122-82-01-015340</t>
  </si>
  <si>
    <t>总建筑面积44.38万平方米，建设教学楼、图书馆、实验室及实习场所等配套工程。</t>
  </si>
  <si>
    <t>已完成可研、节能批复，取得用地预审与选址意见书、环境影响报告表，用地指标已获批。</t>
  </si>
  <si>
    <t>南地块公共实验及创新创业楼、公共教学楼、学院楼、大学生活动中心等工程主体封顶。</t>
  </si>
  <si>
    <t>广西财经学院</t>
  </si>
  <si>
    <t>自治区交通运输厅</t>
  </si>
  <si>
    <t>沙河至铁山港东岸铁路支线</t>
  </si>
  <si>
    <t>广西交通投资集团沙河至铁山港东岸铁路支线</t>
  </si>
  <si>
    <t>2020-450000-53-01-007225</t>
  </si>
  <si>
    <t>铁路</t>
  </si>
  <si>
    <t>国铁II级，单线，电气化铁路，正线长度68千米，设计速度120千米/小时。</t>
  </si>
  <si>
    <t>2022-2025年</t>
  </si>
  <si>
    <t>已完成初步设计审查，完成项目实施方案、物有所值评价报告、财政承受能力论证报告、投资协议、PPP项目合同等文件初步编制工作。</t>
  </si>
  <si>
    <t>广西交通投资集团</t>
  </si>
  <si>
    <t>合浦至湛江铁路</t>
  </si>
  <si>
    <t>广西沿海铁路股份有限公司合浦至湛江铁路</t>
  </si>
  <si>
    <t/>
  </si>
  <si>
    <t>新建线路全长142千米，其中广西段64千米，建设350千米/小时标准高铁。</t>
  </si>
  <si>
    <t>已完成工可审查，可研前置要件已获批。</t>
  </si>
  <si>
    <t>广西沿海铁路股份有限公司</t>
  </si>
  <si>
    <t>黄桶至百色铁路</t>
  </si>
  <si>
    <t>2019-451000-53-01-032943</t>
  </si>
  <si>
    <t>建设国铁Ⅰ级，双线，电气化铁路，全长298千米，其中广西段130千米。</t>
  </si>
  <si>
    <t>2022-2027年</t>
  </si>
  <si>
    <t>可研鉴修已完成，已出具项目社稳评估意见。</t>
  </si>
  <si>
    <t>待定</t>
  </si>
  <si>
    <t>平陆运河</t>
  </si>
  <si>
    <t>2020-450000-55-01-026373</t>
  </si>
  <si>
    <t>内河水运</t>
  </si>
  <si>
    <t>全长约140千米，按照内河I级航道标准建设，兼顾通航5000吨级船舶。建设沿线交叉工程、水资源综合利用及配套设施工程。</t>
  </si>
  <si>
    <t>2022-2028年</t>
  </si>
  <si>
    <t>9</t>
  </si>
  <si>
    <t>正在办理立项审批手续,项目工可阶段勘察测量成果已通过专家验收评审，工可报告已完成编制。</t>
  </si>
  <si>
    <t>自治区体育局</t>
  </si>
  <si>
    <t>广西飞碟靶场训练比赛基地</t>
  </si>
  <si>
    <t>自治区体育局广西飞碟靶场训练比赛基地</t>
  </si>
  <si>
    <t>2020-450000-89-01-014961</t>
  </si>
  <si>
    <t>体育事业</t>
  </si>
  <si>
    <t>总建筑面积约3.8万平方米，主要建设飞碟靶场、赛事用房、管理用房、运动员休息室等。</t>
  </si>
  <si>
    <t>3</t>
  </si>
  <si>
    <t>已完成初设批复、用地预审与选址意见书，以及征地拆迁工作。</t>
  </si>
  <si>
    <t>开工建设，完成主体结构封顶。</t>
  </si>
  <si>
    <t>三塘体育训练比赛基地</t>
  </si>
  <si>
    <t>自治区体育局三塘体育训练比赛基地</t>
  </si>
  <si>
    <t>2020-450000-89-01-014962</t>
  </si>
  <si>
    <t>总建筑面积约22.63万平方米，建设射击馆、室内田径场、球类综合馆、轮滑综合馆等设施。</t>
  </si>
  <si>
    <t>已完成初步设计、施工图设计批复，取得工程规划许可证，以及征地拆迁工作。</t>
  </si>
  <si>
    <t>中国东盟国际马术赛事中心项目</t>
  </si>
  <si>
    <t>广西骏琦体育文化有限公司中国东盟国际马术赛事中心项目</t>
  </si>
  <si>
    <t>2020-450112-89-03-031164</t>
  </si>
  <si>
    <t>建设马术赛事中心、酒店、学校等工程。</t>
  </si>
  <si>
    <t>已完成初设、总平，正在进行场地清表及土地招拍挂前期工作。</t>
  </si>
  <si>
    <t>完成马术比赛场地建设。</t>
  </si>
  <si>
    <t>广西骏琦体育文化有限公司</t>
  </si>
  <si>
    <t>江南训练基地运动员宿舍</t>
  </si>
  <si>
    <t>自治区体育局江南训练基地运动员宿舍</t>
  </si>
  <si>
    <t>2020-450000-89-01-014965</t>
  </si>
  <si>
    <t>总建筑面积约13.63万平方米，建设运动员宿舍、运动技术用房、体能康复用房等。</t>
  </si>
  <si>
    <t>已完成初步设计、施工图设计，取得工程规划许可证、不动产权证。</t>
  </si>
  <si>
    <t>自治区粮食和储备局</t>
  </si>
  <si>
    <t>广西工商职业技术学院武鸣新校区项目（二期）</t>
  </si>
  <si>
    <t>2019-450122-82-01-041891</t>
  </si>
  <si>
    <t>职业教育</t>
  </si>
  <si>
    <t>总建筑面积16万平方米，建设4栋文训楼、1栋文学楼、1栋学生食堂及连廊等工程。</t>
  </si>
  <si>
    <t>已完成建筑方案设计、初设批复，取得用地指标正在办理用地划拨手续；完成EPC工程招标控制价的财政评审以及工程招标；现场水电路已通。</t>
  </si>
  <si>
    <t>文学楼、4栋文训楼、2号培训楼、4栋学生宿舍、1栋食堂楼等单体建筑竣工，2栋学生宿舍楼、1栋实训基地等4个单体建筑完成土建施工。</t>
  </si>
  <si>
    <t>广西工商职业技术学院</t>
  </si>
  <si>
    <t>自治区中医药局</t>
  </si>
  <si>
    <t>广西骨伤医院经开区医院工程项目</t>
  </si>
  <si>
    <t>2018-450112-83-01-008484</t>
  </si>
  <si>
    <t>卫生事业</t>
  </si>
  <si>
    <t>总建筑面积约6.7万平方米，建设门诊医技综合楼、病房楼、行政管理楼等设施。</t>
  </si>
  <si>
    <t>已完成可研批复、节能批复、用地审批。</t>
  </si>
  <si>
    <t>完成土建基础坑挖掘、基础桩、基坑护桩、防滑坡。</t>
  </si>
  <si>
    <t>广西骨伤医院</t>
  </si>
  <si>
    <t>广西机场管理集团有限责任公司</t>
  </si>
  <si>
    <t>南宁机场改扩建工程</t>
  </si>
  <si>
    <t>广西机场管理集团有限责任公司南宁机场改扩建工程</t>
  </si>
  <si>
    <t>2019-000052-56-01-001473</t>
  </si>
  <si>
    <t>航空</t>
  </si>
  <si>
    <t>飞行区等级4F，建设1条长3800米、宽45米的第二跑道及相应的滑行道系统，跑道主、次降方向分别设置Ⅲ类和Ⅰ类精密进近系统。</t>
  </si>
  <si>
    <t>可研获国家发展改革委批复。</t>
  </si>
  <si>
    <t>完成征地工作及部分拆迁工作，土石方、排水及附属工程合计完成40%。</t>
  </si>
  <si>
    <t>南宁市人民政府</t>
  </si>
  <si>
    <t>宾阳马王风电场三期工程</t>
  </si>
  <si>
    <t>广西大唐桂冠新能源有限公司宾阳马王风电场三期工程</t>
  </si>
  <si>
    <t>2020-450000-44-02-023908</t>
  </si>
  <si>
    <t>新能源</t>
  </si>
  <si>
    <t>总装机容量100兆瓦，安装14台单机容量为5兆瓦和8台单机容量3.85兆瓦的风力发电机组，新建一条220千伏送出线路接入智诚站。</t>
  </si>
  <si>
    <t>已完成核准批复，取得用地预审与选址意见书，签订并网意向协议，已完成主机招标，完成安全性预评价、地质灾害两个专题备案，完成监理招标，取得接入系统批复。</t>
  </si>
  <si>
    <t>完成场地平整及升压站土建、风机基础浇筑工作</t>
  </si>
  <si>
    <t>广西大唐桂冠新能源有限公司</t>
  </si>
  <si>
    <t>南宁吉昇新能源有限公司邕宁吉电百济新平农光互补发电项目</t>
  </si>
  <si>
    <t>2104-450000-04-01-759227</t>
  </si>
  <si>
    <t>建设300兆瓦农光互补光伏电站，项目分两期建设，一期、二期分别建设150兆瓦。</t>
  </si>
  <si>
    <t>完成项目土地流转，完成临时项目部、仓库建设及通水、通电工程，完成进场道路修筑工作。</t>
  </si>
  <si>
    <t>开展项目一期建设和设备采购安装。</t>
  </si>
  <si>
    <t>南宁吉昇新能源有限公司</t>
  </si>
  <si>
    <t>20GWh锂电池项目</t>
  </si>
  <si>
    <t>广西宁福新能源科技有限公司200亿瓦时锂电池项目</t>
  </si>
  <si>
    <t>2106-450103-04-01-722747</t>
  </si>
  <si>
    <t>机械工业</t>
  </si>
  <si>
    <t>拟建设厂房面积32万平方米，建设年产200亿瓦时锂离子电池生产线。</t>
  </si>
  <si>
    <t>已完成备案、林地批复，取得建设用地规划许可证。</t>
  </si>
  <si>
    <t>完成一期主体工程建设。</t>
  </si>
  <si>
    <t>广西宁福新能源科技有限公司</t>
  </si>
  <si>
    <t>上林国际马术运动康养基地项目</t>
  </si>
  <si>
    <t>北京骏琦文化旅游发展有限公司上林国际马术运动康养基地项目</t>
  </si>
  <si>
    <t>2020-450125-89-03-045511</t>
  </si>
  <si>
    <t>建设国家马术队冬训、比赛、马术教育培训基地、国际学校、五星级度假酒店、康养小镇等。</t>
  </si>
  <si>
    <t>完成一期项目总平面图细节修改，场地清表完成40%。</t>
  </si>
  <si>
    <t>开工建设酒店板块及相关配套设施；完成马术板块配套设施。</t>
  </si>
  <si>
    <t>北京骏琦文化旅游发展有限公司</t>
  </si>
  <si>
    <t>南宁产投智创江南投资开发有限责任公司江南产业园项目</t>
  </si>
  <si>
    <t>2109-450105-04-05-687766</t>
  </si>
  <si>
    <t>生物医药</t>
  </si>
  <si>
    <t>总建筑面积约9万平方米，建设标准厂房、宿舍与食堂等配套设施，主要引进电子信息、医疗器械上下游企业入驻。</t>
  </si>
  <si>
    <t>已完成备案、土地摘牌、环评批复。</t>
  </si>
  <si>
    <t>开展主体施工。</t>
  </si>
  <si>
    <t>南宁产投智创江南投资开发有限责任公司</t>
  </si>
  <si>
    <t>南宁农产品交易中心（二期）</t>
  </si>
  <si>
    <t>南宁农产品交易中心有限责任公司南宁农产品交易中心（二期）</t>
  </si>
  <si>
    <t>2017-450103-51-03-025319</t>
  </si>
  <si>
    <t>商贸流通</t>
  </si>
  <si>
    <t>总建筑面积约27万平方米，建设仓储、冷库及物流加工等配套设施。</t>
  </si>
  <si>
    <t>已完成土地招拍挂、环评批复，以及二期一区项目单体方案和总平方案设计。</t>
  </si>
  <si>
    <t>实现项目部分单体开工建设。</t>
  </si>
  <si>
    <t>南宁农产品交易中心有限责任公司</t>
  </si>
  <si>
    <t>南宁国际铁路港城市配送区城市配送仓库</t>
  </si>
  <si>
    <t>南宁国际铁路港投资发展有限公司南宁国际铁路港城市配送区城市配送仓库</t>
  </si>
  <si>
    <t>2109-450100-04-01-214354</t>
  </si>
  <si>
    <t>总建筑面积约5.3万平方米，建设200×60米仓库4座，南侧预留贯通式货物线1条、走行线1条。</t>
  </si>
  <si>
    <t>完成备案，确定合作开发方案。</t>
  </si>
  <si>
    <t>完成部分屋面及墙体施工。</t>
  </si>
  <si>
    <t>南宁国际铁路港投资发展有限公司</t>
  </si>
  <si>
    <t>广西南宁市五化灌区续建配套与现代化改造工程</t>
  </si>
  <si>
    <t>南宁市灌区管理中心广西南宁市五化灌区续建配套与现代化改造工程</t>
  </si>
  <si>
    <t>2106-450000-04-01-265535</t>
  </si>
  <si>
    <t>其他水利</t>
  </si>
  <si>
    <t>总干渠改造、六卡结瓜塘和塘昶结瓜塘整治，总干渠土方清理，完成总干渠668座附属建筑物维修改造，量水堰223座，新建总干渠渠顶混凝土道路。</t>
  </si>
  <si>
    <t>已基本完成施工监理、设计采购施工工程总承包（EPC）公开招标工作。</t>
  </si>
  <si>
    <t>开展干渠主体施工。</t>
  </si>
  <si>
    <t>南宁市灌区管理中心</t>
  </si>
  <si>
    <t>横县健康特色农产品加工产业园（二期）工程项目</t>
  </si>
  <si>
    <t>横州市现代农业产业园管理中心横县健康特色农产品加工产业园（二期）工程项目</t>
  </si>
  <si>
    <t>2020-450127-78-01-026153</t>
  </si>
  <si>
    <t>其他市政基础设施</t>
  </si>
  <si>
    <t>建设排水渠工程、市政道路工程（含道路、标准厂房建设工程等）。</t>
  </si>
  <si>
    <t>已完成初设批复、用地预审和选址意见书。</t>
  </si>
  <si>
    <t>完成二期主路、支路，供水厂路段完成工程70%；完成污水处理厂及配套管网工程50%。</t>
  </si>
  <si>
    <t>横州市现代农业产业园管理中心</t>
  </si>
  <si>
    <t>隆安县和泰港口服务有限公司南宁港隆安港区宝塔作业区码头工程</t>
  </si>
  <si>
    <t>2103-450100-04-01-166724</t>
  </si>
  <si>
    <t>沿海水运</t>
  </si>
  <si>
    <t>新建7个1000吨级散货泊位，建设码头水工建筑物、码头装卸设备等工程，设计年通过能力为367万吨。</t>
  </si>
  <si>
    <t>已落实部分建设用地批复，一期林地占用已完成批复。</t>
  </si>
  <si>
    <t>开工建设，完成工程量40%以上。</t>
  </si>
  <si>
    <t>隆安县和泰港口服务有限公司</t>
  </si>
  <si>
    <t>上林县南丹卫城文旅项目</t>
  </si>
  <si>
    <t>上林卫城建设投资有限公司上林县南丹卫城文旅项目</t>
  </si>
  <si>
    <t>2020-450125-50-03-030249</t>
  </si>
  <si>
    <t>旅游业</t>
  </si>
  <si>
    <t>建设核心区古城公共基础设施建设工程、南丹卫城遗址公园、文体（市民）中心以及配套公共服务设施等。</t>
  </si>
  <si>
    <t>已完成建筑设计方案、初设批复，取得不动产权证、建设用地规划许可证。</t>
  </si>
  <si>
    <t>开展文体（市民）中心项目主体结构工程施工；核心区古城、遗址公园（含水系等）和商业开发项目等基础施工；三条市政道路水稳层施工。</t>
  </si>
  <si>
    <t>上林卫城建设投资有限公司</t>
  </si>
  <si>
    <t>武鸣·禅茶谷健康颐养文旅项目（一期）</t>
  </si>
  <si>
    <t>南宁电建兴国旅游发展文化有限公司武鸣·禅茶谷健康颐养文旅项目（一期）</t>
  </si>
  <si>
    <t>2019-450122-82-03-001884</t>
  </si>
  <si>
    <t>总建筑面积46.54万平方米，建设健康养生、智慧颐养社区、智慧田园生活区、配套教育及文化中心等。</t>
  </si>
  <si>
    <t>已完成备案、土地摘牌、环评批复、总平方案、建筑单体方案等前期手续。</t>
  </si>
  <si>
    <t>进行启动区项目开发建设。</t>
  </si>
  <si>
    <t>南宁电建兴国旅游发展文化有限公司</t>
  </si>
  <si>
    <t>广西南宁市马脚山矿区建筑石料用石灰岩开采及加工项目</t>
  </si>
  <si>
    <t>广西润瀚新材料科技有限公司广西南宁市马脚山矿区建筑石料用石灰岩开采及加工项目</t>
  </si>
  <si>
    <t>2107-450107-04-01-355720</t>
  </si>
  <si>
    <t>建材工业</t>
  </si>
  <si>
    <t>建设骨料生产厂房及生产配套设施等。</t>
  </si>
  <si>
    <t>已完成备案、选址意见、用地预审、环评批复，以及节能、水保评审，一期60亩土地已完成出让。</t>
  </si>
  <si>
    <t>开展基础设施建设。</t>
  </si>
  <si>
    <t>广西润瀚新材料科技有限公司</t>
  </si>
  <si>
    <t>石埠水厂一期工程</t>
  </si>
  <si>
    <t>广西绿城水务股份有限公司石埠水厂一期工程</t>
  </si>
  <si>
    <t>2020-450111-46-02-056481</t>
  </si>
  <si>
    <t>供水工程</t>
  </si>
  <si>
    <t>一期工程建设规模70万立方米/天，建设出厂主干管道；远期总规模140万立方米/天。</t>
  </si>
  <si>
    <t>已完成项目核准，施工、监理及检测招标工作等；正在办理占用林地手续，开展征地拆迁。</t>
  </si>
  <si>
    <t>完成土方平整、打桩，开展主体工程施工。</t>
  </si>
  <si>
    <t>广西绿城水务股份有限公司</t>
  </si>
  <si>
    <t>柳州至南宁高速公路甘棠互通式立交项目</t>
  </si>
  <si>
    <t>广西桂海高速公路有限责任公司柳州至南宁高速公路甘棠互通式立交项目</t>
  </si>
  <si>
    <t>2020-450100-48-01-019065</t>
  </si>
  <si>
    <t>高速公路</t>
  </si>
  <si>
    <t>建设柳州至南宁高速公路与宾阳县甘棠镇周边片区地方公路网互通式立交。</t>
  </si>
  <si>
    <t>已完成可研、环评、水保、地灾、压矿等批复。</t>
  </si>
  <si>
    <t>广西桂海高速公路有限责任公司</t>
  </si>
  <si>
    <t>南宁南过境线（吴圩机场至隆安延长线段）公路</t>
  </si>
  <si>
    <t>南宁高速公路建设发展有限公司南宁南过境线（吴圩机场至隆安延长线段）公路</t>
  </si>
  <si>
    <t>2105-450000-04-01-207119</t>
  </si>
  <si>
    <t>主线全长约14.367千米，双向四车道，路基红线宽度28米。二级公路连接线17千米，设置2处枢纽立交、1处一般立交。</t>
  </si>
  <si>
    <t>已完成环评、社稳、水保、地灾、压覆矿批复，用地预审已报送待批复。</t>
  </si>
  <si>
    <t>开展临时工程、路基工程、桥梁工程建设。</t>
  </si>
  <si>
    <t>南宁高速公路建设发展有限公司</t>
  </si>
  <si>
    <t>南宁南过境线（六景至大塘段）公路</t>
  </si>
  <si>
    <t>南宁高速公路建设发展有限公司南宁南过境线（六景至大塘段）公路</t>
  </si>
  <si>
    <t>2105-450000-04-01-873809</t>
  </si>
  <si>
    <t>主线全长约53.3千米，路基红线宽度26.5米，双向四车道，二级公路连接线1千米，共建设5个互通。</t>
  </si>
  <si>
    <t>已完成社稳、地灾、水保、涉铁路专题批复，用地预审已报送待批复。</t>
  </si>
  <si>
    <t>轨道交通5号线沿线道路整治工程（邕宾立交-那洪收费站）</t>
  </si>
  <si>
    <t>南宁纵横时代建设投资有限公司轨道交通5号线沿线道路整治工程（邕宾立交-那洪收费站）</t>
  </si>
  <si>
    <t>2102-450100-04-01-514532</t>
  </si>
  <si>
    <t>全长13千米，路幅宽度30-60米，建设道路、排水、交通、照明、绿化等附属工程。</t>
  </si>
  <si>
    <t>完成施工图备案并启动施工招标。</t>
  </si>
  <si>
    <t>开展道路、排水、交通、照明、绿化等附属工程建设。</t>
  </si>
  <si>
    <t>南宁纵横时代建设投资有限公司</t>
  </si>
  <si>
    <t>广西新建兴农牧有限责任公司南宁市江南区苏圩镇种猪场项目</t>
  </si>
  <si>
    <t>2020-450105-03-03-032879</t>
  </si>
  <si>
    <t>畜牧业</t>
  </si>
  <si>
    <t>分两期建设，第一期存栏母猪14400头，建设1800头曾祖代繁殖舍及配套设施7万平方米，第二期存栏母猪14400头。</t>
  </si>
  <si>
    <t>已经完成选址、备案、环评批复，设施农用地备案。</t>
  </si>
  <si>
    <t>开展一期猪舍及配套设施建设。</t>
  </si>
  <si>
    <t>广西新建兴农牧有限责任公司</t>
  </si>
  <si>
    <t>龙源广西横州市天堂岭640兆瓦农光储一体化发电项目</t>
  </si>
  <si>
    <t>广西龙源风力发电有限公司龙源广西横州市天堂岭640兆瓦农光储一体化发电项目</t>
  </si>
  <si>
    <t>2109-450000-04-01-972354</t>
  </si>
  <si>
    <t>建设640兆瓦光伏发电站及相关配套设施。</t>
  </si>
  <si>
    <t>12</t>
  </si>
  <si>
    <t>已完成备案、社稳批复、环评批复。</t>
  </si>
  <si>
    <t>完成部分设备安装。</t>
  </si>
  <si>
    <t>广西龙源风力发电有限公司</t>
  </si>
  <si>
    <t>广西绿城水务股份有限公司五象水厂一期工程</t>
  </si>
  <si>
    <t>2104-450100-04-01-997478</t>
  </si>
  <si>
    <t>新建水厂一座，供水规模为30万立方米/天。</t>
  </si>
  <si>
    <t>已完成核准、选址意见、环评批复、施工图设计批复。</t>
  </si>
  <si>
    <t>半导体存储产业研发制造基地</t>
  </si>
  <si>
    <t>南宁泰克半导体有限公司半导体存储产业研发制造基地</t>
  </si>
  <si>
    <t>2111-450108-07-01-770850</t>
  </si>
  <si>
    <t>电子信息工业</t>
  </si>
  <si>
    <t>总建筑面积1.2万平方米，打造金泰克存储产品产业园区，并以存储产品为核心，引进上下游产业项目，形成半导体存储产品产业集群。</t>
  </si>
  <si>
    <t>10</t>
  </si>
  <si>
    <t>已完成备案、租赁厂房。</t>
  </si>
  <si>
    <t>完成设备安装调试，完成厂房外立面装饰、展厅装修。</t>
  </si>
  <si>
    <t>南宁泰克半导体有限公司</t>
  </si>
  <si>
    <t>柳州市人民政府</t>
  </si>
  <si>
    <t>花红药业股份有限公司搬迁技改项目</t>
  </si>
  <si>
    <t>2020-450206-27-03-028207</t>
  </si>
  <si>
    <t>医药制造工业</t>
  </si>
  <si>
    <t>总建筑面积6万平方米，建设药品、医疗器械、大健康产品等生产车间。</t>
  </si>
  <si>
    <t>已完成备案、总平图、环评批复，正在办理用地规划许可证。</t>
  </si>
  <si>
    <t>开工建设，完成总工程量40%。</t>
  </si>
  <si>
    <t>广西壮族自治区花红药业股份有限公司</t>
  </si>
  <si>
    <t>广西天天乐药业搬迁改造项目</t>
  </si>
  <si>
    <t>广西天天乐药业股份有限公司广西天天乐药业搬迁改造项目</t>
  </si>
  <si>
    <t>2020-450206-27-03-028148</t>
  </si>
  <si>
    <t>建设生产颗粒剂、片剂、液体制剂、胶囊剂、丸剂等。</t>
  </si>
  <si>
    <t>已完成备案、农用地转用审批手续。</t>
  </si>
  <si>
    <t>开工建设，完成总工程量20%。</t>
  </si>
  <si>
    <t>广西天天乐药业股份有限公司</t>
  </si>
  <si>
    <t>韵达广西（桂北）电商产业园项目</t>
  </si>
  <si>
    <t>广西易敖电子商务有限公司韵达广西（桂北）电商产业园项目</t>
  </si>
  <si>
    <t>2020-450223-54-03-060132</t>
  </si>
  <si>
    <t>总建筑面积9.9万平方米，分三期建设，建设智能化快递中心、供应链金融中心、大数据支持中心等设施。</t>
  </si>
  <si>
    <t>已完成土地摘牌。</t>
  </si>
  <si>
    <t>广西易敖电子商务有限公司</t>
  </si>
  <si>
    <t>国轩高科动力电池生产基地配套路网工程</t>
  </si>
  <si>
    <t>广西柳州市东城投资开发集团有限公司国轩高科动力电池生产基地配套路网工程</t>
  </si>
  <si>
    <t>2020-450211-48-01-044900</t>
  </si>
  <si>
    <t>道路及桥梁</t>
  </si>
  <si>
    <t>建设柳东新区中欧产业园满贡路（横二路）、柳东新区中欧产业园满榄路（横四路）。横二路全长838.3米，道路为城市支路；横四路全长1138米，道路为城市支路。</t>
  </si>
  <si>
    <t>已完成可研批复、建设用地规划许可证、环评批复。</t>
  </si>
  <si>
    <t>开工建设，完成总工程量50%。</t>
  </si>
  <si>
    <t>广西柳州市东城投资开发集团有限公司</t>
  </si>
  <si>
    <t>新建工程机械轻量化配套件项目</t>
  </si>
  <si>
    <t>柳州新东海科技发展有限公司新建工程机械轻量化配套件项目</t>
  </si>
  <si>
    <t>2020-450204-29-03-039327</t>
  </si>
  <si>
    <t>总建筑面积2.3万平方米，新建厂房及办公楼，配备SCR罐、油箱、覆盖件等生产线。</t>
  </si>
  <si>
    <t>已完成土地招拍挂，已进场平整。</t>
  </si>
  <si>
    <t>开工建设，完成总工程量60%。</t>
  </si>
  <si>
    <t>柳州新东海科技发展有限公司</t>
  </si>
  <si>
    <t>柳州市城市投资建设发展有限公司柳州市白云大桥工程</t>
  </si>
  <si>
    <t>2019-450203-48-01-011977</t>
  </si>
  <si>
    <t>主线道路全长2028米，其中桥梁长1180米，主桥宽38.5米、长500米；西岸引桥标准段宽31.5米，长490米；东岸引桥标准段宽38.5米、长190米。</t>
  </si>
  <si>
    <t>已完成可研批复、用地预审与选址意见书，施工便道施工和进场施工的相关准备工作。</t>
  </si>
  <si>
    <t>完成工程量的15%。</t>
  </si>
  <si>
    <t>柳州市城市投资建设发展有限公司</t>
  </si>
  <si>
    <t>柳工智能国际工业园项目一期</t>
  </si>
  <si>
    <t>广西柳工机械股份有限公司柳工智能国际工业园项目一期</t>
  </si>
  <si>
    <t>2112-450212-04-01-921441</t>
  </si>
  <si>
    <t>先进装备制造业</t>
  </si>
  <si>
    <t>建设柳工高端智能挖掘机、威翔机械、中源液压附件、专用属具等新工厂，补强工程机械产业链。</t>
  </si>
  <si>
    <t>1</t>
  </si>
  <si>
    <t>已完成备案，取得建设用地等前期工作。</t>
  </si>
  <si>
    <t>开工建设，完成总工程量10%。</t>
  </si>
  <si>
    <t>广西柳工机械股份有限公司</t>
  </si>
  <si>
    <t>桂林市人民政府</t>
  </si>
  <si>
    <t>凤凰山水逸境项目一期</t>
  </si>
  <si>
    <t>桂林市悦源投资有限公司凤凰山水逸境项目一期</t>
  </si>
  <si>
    <t>2106-450302-04-01-993769</t>
  </si>
  <si>
    <t>养生长寿健康产业</t>
  </si>
  <si>
    <t>总建筑面积6.1万平方米，建设高端度假酒店、高端民宿集群、高端康养服务型公寓等设施。</t>
  </si>
  <si>
    <t>桂林市悦源投资有限公司</t>
  </si>
  <si>
    <t>兴安县水利工程管理站广西兴安县上桂峡水库扩容工程</t>
  </si>
  <si>
    <t>2020-450325-76-01-001275</t>
  </si>
  <si>
    <t>水库及水利枢纽</t>
  </si>
  <si>
    <t>总库容扩容至0.7亿立方米，新建隧洞255.6米、灌溉及补水厂房，电站装机容量增容至6660千瓦。</t>
  </si>
  <si>
    <t>已取得自然保护区影响评价批复、自然资源部用地预审意见、可研批复。</t>
  </si>
  <si>
    <t>兴安县水利工程管理站</t>
  </si>
  <si>
    <t>苏桥永福生态大道工程（Ⅰ标苏桥段)</t>
  </si>
  <si>
    <t>桂林经开投资控股有限责任公司苏桥永福生态大道工程（Ⅰ标苏桥段)</t>
  </si>
  <si>
    <t>2020-450313-78-01-040928</t>
  </si>
  <si>
    <t>城市主干路，全长2650米，路基红线宽50米，双向六车道。</t>
  </si>
  <si>
    <t>已完成可研批复，一标段完成征地，图纸会审已完成。</t>
  </si>
  <si>
    <t>完成可施工段水稳。</t>
  </si>
  <si>
    <t>桂林经开投资控股有限责任公司</t>
  </si>
  <si>
    <t>苏桥永福生态大道工程（Ⅱ标连接段）</t>
  </si>
  <si>
    <t>桂林经开投资控股有限责任公司苏桥永福生态大道工程（Ⅱ标连接段）</t>
  </si>
  <si>
    <t>2020-450313-48-01-040929</t>
  </si>
  <si>
    <t>城市主干路，全长5515米，道路红线宽29米，双向四车道。</t>
  </si>
  <si>
    <t>已完成可研批复，完成土地征收及青苗补偿，部分路面平整。</t>
  </si>
  <si>
    <t>苏桥永福生态大道工程（Ⅲ标永福段）</t>
  </si>
  <si>
    <t>桂林经开投资控股有限责任公司苏桥永福生态大道工程（Ⅲ标永福段）</t>
  </si>
  <si>
    <t>2020-450313-48-01-040930</t>
  </si>
  <si>
    <t>城市主干路，道路全长2512米，道路红线宽度为43米，支线道路全长为893米，城市次干路，双向四车道。</t>
  </si>
  <si>
    <t>已完成可研批复、征地测绘，部分路段进行平整。</t>
  </si>
  <si>
    <t>兴安县汽车配件产业园（二期）基础设施建设项目</t>
  </si>
  <si>
    <t>兴安县工业集中区建设开发有限责任公司兴安县汽车配件产业园（二期）基础设施建设项目</t>
  </si>
  <si>
    <t>2101-450325-04-05-705391</t>
  </si>
  <si>
    <t>汽车工业</t>
  </si>
  <si>
    <t>总建筑面积12.4万平方米，建设业务用房，配套园区内道路硬化等设施。</t>
  </si>
  <si>
    <t>已完成可研批复、建设用地规划许可证、环评批复，A、B地块土地平整工程基本完成。</t>
  </si>
  <si>
    <t>兴安县工业集中区建设开发有限责任公司</t>
  </si>
  <si>
    <t>桂林市城市交通配套工程</t>
  </si>
  <si>
    <t>桂林市交通投资控股集团有限公司桂林市城市交通配套工程</t>
  </si>
  <si>
    <t>2020-450312-54-03-027240</t>
  </si>
  <si>
    <t>建设车辆综合服务场地，配套建设道路交通工程、给排水工程、电力电信工程、绿化以及消防工程等。</t>
  </si>
  <si>
    <t>完成用地报批工作。</t>
  </si>
  <si>
    <t>完成用地报批后，计划完成整体工程5%。</t>
  </si>
  <si>
    <t>桂林市交通投资控股集团有限公司</t>
  </si>
  <si>
    <t>秧苏路（苏罗路～笋岗北路段）工程</t>
  </si>
  <si>
    <t>桂林经开投资控股有限责任公司秧苏路（苏罗路～笋岗北路段）工程</t>
  </si>
  <si>
    <t>2102-450313-04-01-748706</t>
  </si>
  <si>
    <t>城市主干路，全长1.6千米，道路红线宽60米。</t>
  </si>
  <si>
    <t>已完成建议书批复、用地预审与选址意见书、环评批复。</t>
  </si>
  <si>
    <t>侗情水庄二期(旅游集散中心)建设项目</t>
  </si>
  <si>
    <t>桂林北芬侗族旅游观光有限公司侗情水庄二期(旅游集散中心)建设项目</t>
  </si>
  <si>
    <t>2019-450304-72-03-043588</t>
  </si>
  <si>
    <t>总建筑面积约7.8万平方米，建设游客集散中心广场、自驾车营地、智能及多功能车辆保障中心、特色度假酒店。</t>
  </si>
  <si>
    <t>正在进行土地调规，用地预审报批和规划设计、环评、用地手续等前期手续的办理。</t>
  </si>
  <si>
    <t>主体开工建设。</t>
  </si>
  <si>
    <t>桂林北芬侗族旅游观光有限公司</t>
  </si>
  <si>
    <t>全州县城市建设投资有限责任公司全州县游客集散中心项目</t>
  </si>
  <si>
    <t>2108-450324-04-01-839763</t>
  </si>
  <si>
    <t>总建筑面积1.4万平方米，建设游客服务中心、大型生态停车场，配套附属工程。</t>
  </si>
  <si>
    <t>2022-2022年</t>
  </si>
  <si>
    <t>已完成建议书批复、用地预审与选址意见书，正在开展施工图审图、预算等工作，施工方正在进行清表工作。</t>
  </si>
  <si>
    <t>游客服务中心、大型生态停车场，配套附属工程实现竣工。</t>
  </si>
  <si>
    <t>全州县城市建设投资有限责任公司</t>
  </si>
  <si>
    <t>桂林市生活垃圾循环利用资源化产业中心项目</t>
  </si>
  <si>
    <t>桂林市环境卫生管理处桂林市生活垃圾循环利用资源化产业中心项目</t>
  </si>
  <si>
    <t>2020-450300-77-01-013148</t>
  </si>
  <si>
    <t>垃圾处理</t>
  </si>
  <si>
    <t>新建压缩转运车间、大件垃圾处理车间、废旧家电分拣车间等，及配套基础设施。</t>
  </si>
  <si>
    <t>已完成建议书批复、用地预审与选址意见书、环评批复，基本完成用地指标调剂。</t>
  </si>
  <si>
    <t>获得“两评一案”批复，完成社会资本方采购，开工建设。</t>
  </si>
  <si>
    <t>桂林市环境卫生管理处</t>
  </si>
  <si>
    <t>矿山、建材等行业用成套设备智能制造产业园项目</t>
  </si>
  <si>
    <t>桂林鸿程矿山设备制造有限责任公司矿山、建材等行业用成套设备智能制造产业园项目</t>
  </si>
  <si>
    <t>2020-450312-35-03-060038</t>
  </si>
  <si>
    <t>总建筑面积16.8万平方米，建设标准厂房、基础配套设施以及购置项目所需设备。</t>
  </si>
  <si>
    <t>已完成备案，已购置部分设备。</t>
  </si>
  <si>
    <t>铸造车间、机加工车间开工建设并投产使用。</t>
  </si>
  <si>
    <t>桂林鸿程矿山设备制造有限责任公司</t>
  </si>
  <si>
    <t>漓江生态修复工程桂林市琴潭千亩荷塘湿地项目</t>
  </si>
  <si>
    <t>桂林秀峰投资发展有限责任公司漓江生态修复工程桂林市琴潭千亩荷塘湿地项目</t>
  </si>
  <si>
    <t>2019-450302-78-01-021951</t>
  </si>
  <si>
    <t>环境综合治理</t>
  </si>
  <si>
    <t>建设千亩荷塘湿地水系景观工程、荷塘周边园林绿化工程、智慧公园工程等，配套建设公共服务用房等附属工程。</t>
  </si>
  <si>
    <t>已完成建议书、用地预审和选址意见书、可研批复、北区修规批复、控规批复，完成EPC招投标工作。</t>
  </si>
  <si>
    <t>桂林秀峰投资发展有限责任公司</t>
  </si>
  <si>
    <t>广西桂垦源头牧业有限公司源头养猪场及配套建设项目</t>
  </si>
  <si>
    <t>2108-450330-04-05-956248</t>
  </si>
  <si>
    <t>总建筑面积10万平方米，建设标准保育育肥一体猪舍20栋，配套建设综合楼，年出栏优质生猪16.64万头。</t>
  </si>
  <si>
    <t>已完成可研、环评、规划设计、设施农用地批复。</t>
  </si>
  <si>
    <t>完成母猪区、育肥区猪舍基础、钢构安装及道路等附属工程建设。</t>
  </si>
  <si>
    <t>广西桂垦源头牧业有限公司</t>
  </si>
  <si>
    <t>资源县工业和信息化局资源县中峰工业园集中区园中园项目</t>
  </si>
  <si>
    <t>2020-450329-47-01-000867</t>
  </si>
  <si>
    <t>总建筑面积13.2万平方米，配套建设园区道路、路灯、管线、绿化及其它配套设施。</t>
  </si>
  <si>
    <t>已完成用地预审、可研批复、环评批复。</t>
  </si>
  <si>
    <t>建成建筑面积3万平方米，及配套相关基础设施等。</t>
  </si>
  <si>
    <t>资源县工业和信息化局</t>
  </si>
  <si>
    <t>梧州市人民政府</t>
  </si>
  <si>
    <t>蒙山县永安鑫泰投资发展集团有限公司蒙山县大湾区大健康产业承接基地标准厂房（桐油坪片区）及配套设施项目</t>
  </si>
  <si>
    <t>2106-450423-04-01-929914</t>
  </si>
  <si>
    <t>总建筑面积16.7万平方米，建设厂房、办公用房、宿舍及相关配套设施。</t>
  </si>
  <si>
    <t>已完成可研批复、建设用地规划许可证、环评批复，项目（一期）工程招投标工作。</t>
  </si>
  <si>
    <t>完成项目（一期）工程的标准厂房、成品仓库、办公楼、食堂、变电所及相关配套设施建设。</t>
  </si>
  <si>
    <t>蒙山县永安鑫泰投资发展集团有限公司</t>
  </si>
  <si>
    <t>年无害化处置70万吨含铅废物综合利用项目</t>
  </si>
  <si>
    <t>广西棕宁绿色新能源净化处置有限公司年无害化处置70万吨含铅废物综合利用项目</t>
  </si>
  <si>
    <t>2018-450408-32-03-044876</t>
  </si>
  <si>
    <t>循环经济</t>
  </si>
  <si>
    <t>年产电解铅10万吨、精铅16.8万吨、合金铅10万吨、工业硫酸4.5万吨、精制硫酸4.5万吨、再生PP或ABS塑料颗粒2.8万吨等。</t>
  </si>
  <si>
    <t>已完成备案、节能批复、环评批复，进行场地平整。</t>
  </si>
  <si>
    <t>完成全部前期工作及场地平整工程，开工建设。</t>
  </si>
  <si>
    <t>广西棕宁绿色新能源净化处置有限公司</t>
  </si>
  <si>
    <t>国能藤县桃花150MW光伏发电项目</t>
  </si>
  <si>
    <t>国家能源集团广西电力有限公司国能藤县桃花150兆瓦光伏发电项目</t>
  </si>
  <si>
    <t>2103-450000-04-01-603167</t>
  </si>
  <si>
    <t>总装机容量150兆瓦，建设光伏组件、光伏并网逆变器、变压器。</t>
  </si>
  <si>
    <t>已完成备案、EPC总承包招标。</t>
  </si>
  <si>
    <t>完成光伏组件安装。</t>
  </si>
  <si>
    <t>国家能源集团广西电力有限公司</t>
  </si>
  <si>
    <t>三峡新能源发电（蒙山）有限公司蒙山县新圩林光互补光伏发电项目</t>
  </si>
  <si>
    <t>2108-450000-04-01-731245</t>
  </si>
  <si>
    <t>总装机容量150兆瓦，建设220千伏升压站1座，新建升压站—鳌峰站220千伏线路1回，线路长度约27千米。</t>
  </si>
  <si>
    <t>已完成备案、水保、环评、用地预审与选址意见等手续。取得建设用地指标。</t>
  </si>
  <si>
    <t>完成光伏组件安装、升压站主体工程建设。</t>
  </si>
  <si>
    <t>三峡新能源发电（蒙山）有限公司</t>
  </si>
  <si>
    <t>国家电投集团广西长洲水电公司开发有限公司广西藤县新庆农光互补光伏发电项目</t>
  </si>
  <si>
    <t>2109-450000-04-05-707119</t>
  </si>
  <si>
    <t>总装机容量149兆瓦，新建1座220千伏升压站，新建线路长度约12千米。</t>
  </si>
  <si>
    <t>已完成立项、节能、环评批复。</t>
  </si>
  <si>
    <t>完成升压站主体建设、设备安装及50%以上的组件安装。</t>
  </si>
  <si>
    <t>国家电投集团广西长洲水电公司开发有限公司</t>
  </si>
  <si>
    <t>国家电投集团广西长洲水电公司开发有限公司藤县和平农光互补光伏发电项目</t>
  </si>
  <si>
    <t>2109-450000-04-05-887803</t>
  </si>
  <si>
    <t>总装机容量149兆瓦，新建1座220千伏升压站，线路长度约14千米。</t>
  </si>
  <si>
    <t>已完成部分开工前专题，其他专题正在推进中。</t>
  </si>
  <si>
    <t>梧州市苍梧县人民医院石桥分院建设项目</t>
  </si>
  <si>
    <t>苍梧县卫生健康局梧州市苍梧县人民医院石桥分院建设项目</t>
  </si>
  <si>
    <t>2020-450400-84-01-044171</t>
  </si>
  <si>
    <t>总建筑面积9.3万平方米，建设门诊部、住院部等工程。</t>
  </si>
  <si>
    <t>已完成建议书批复、用地预审与选址意见书。</t>
  </si>
  <si>
    <t>土地平整，基础建设。</t>
  </si>
  <si>
    <t>苍梧县卫生健康局</t>
  </si>
  <si>
    <t>藤县新材料产业园建材原料供应及物流配套基础设施建设项目</t>
  </si>
  <si>
    <t>藤县城投惠民矿业有限公司藤县新材料产业园建材原料供应及物流配套基础设施建设项目</t>
  </si>
  <si>
    <t>2020-450422-10-03-051420</t>
  </si>
  <si>
    <t>建设场地三通一平、亮化、绿化、基础设施及园区配套等。</t>
  </si>
  <si>
    <t>已完成可研批复。</t>
  </si>
  <si>
    <t>藤县城投惠民矿业有限公司</t>
  </si>
  <si>
    <t>岑溪市工业集中区产城一体化转型升级配套设施补短板强弱项一期项目</t>
  </si>
  <si>
    <t>岑溪市工业园区管理中心岑溪市工业集中区产城一体化转型升级配套设施补短板强弱项一期项目</t>
  </si>
  <si>
    <t>2103-450481-04-05-111516</t>
  </si>
  <si>
    <t>建设西创园园区路网约6.8千米、生态环境提升给排水工程约5.8千米，以及污水处理厂、稀土资源研究综合实验室等生产生活服务配套设施。</t>
  </si>
  <si>
    <t>已完成备案、环评批复、建设用地规划许可证。</t>
  </si>
  <si>
    <t>完成路网3千米。</t>
  </si>
  <si>
    <t>岑溪市工业园区管理中心</t>
  </si>
  <si>
    <t>梧州市天纺纺织智造供应链环保产业园针织面料基地项目</t>
  </si>
  <si>
    <t>梧州市天纺纺织品发展有限公司梧州市天纺纺织智造供应链环保产业园针织面料基地项目</t>
  </si>
  <si>
    <t>2019-450403-18-03-011019</t>
  </si>
  <si>
    <t>总建筑面积130万平方米，建设标准厂房、综合仓储物流区、综合配套生活区，以及道路、供电、供气等。</t>
  </si>
  <si>
    <t>已完成备案、水保、占用林地、环评批复，取得用地预审与选址意见书。</t>
  </si>
  <si>
    <t>建设相关厂房和仓储区，建设部分园区道路等。</t>
  </si>
  <si>
    <t>梧州市天纺纺织品发展有限公司</t>
  </si>
  <si>
    <t>岑溪市生鲜食品低温加工处理项目</t>
  </si>
  <si>
    <t>岑溪市岑福食品有限责任公司岑溪市生鲜食品低温加工处理项目</t>
  </si>
  <si>
    <t>2020-450481-05-03-058259</t>
  </si>
  <si>
    <t>农产品加工</t>
  </si>
  <si>
    <t>建设生猪屠宰车间、冷链仓储及其他配套设施，建成后日屠宰生猪3500头。</t>
  </si>
  <si>
    <t>完成车间、仓库等建筑面积6000平方米。</t>
  </si>
  <si>
    <t>岑溪市岑福食品有限责任公司</t>
  </si>
  <si>
    <t>南部（岑溪）石材循环生态产业园三堡园区基础设施项目</t>
  </si>
  <si>
    <t>南部（岑溪）石材产业开发有限公司南部（岑溪）石材循环生态产业园三堡园区基础设施项目</t>
  </si>
  <si>
    <t>2103-450481-04-01-459326</t>
  </si>
  <si>
    <t>建设道路25千米、综合管线18千米、标准厂房140万平方米及配套功能区。已与5家建材加工制造企业签订投资合同。</t>
  </si>
  <si>
    <t>建设园区内道路、管线2千米，标准厂房部分基础开始施工。</t>
  </si>
  <si>
    <t>南部（岑溪）石材产业开发有限公司</t>
  </si>
  <si>
    <t>藤县新材料产业园热电联产项目</t>
  </si>
  <si>
    <t>广西梧州建晖热电有限公司藤县新材料产业园热电联产项目</t>
  </si>
  <si>
    <t>2020-450000-44-02-064290</t>
  </si>
  <si>
    <t>电力工业</t>
  </si>
  <si>
    <t>建设6台590吨/小时循环流化床锅炉热电联产为园区企业集中供热，总装机规模450兆瓦。</t>
  </si>
  <si>
    <t>11</t>
  </si>
  <si>
    <t>已完成可研批复、环评批复、节能批复、用地预审与选址意见书。</t>
  </si>
  <si>
    <t>主厂房及配套设施完成50%。</t>
  </si>
  <si>
    <t>广西梧州建晖热电有限公司</t>
  </si>
  <si>
    <t>广西建晖纸业有限公司林浆纸一体化项目</t>
  </si>
  <si>
    <t>2020-450422-22-03-062468</t>
  </si>
  <si>
    <t>造纸与木材加工业</t>
  </si>
  <si>
    <t>建设16条生产线（其中10条纸机生产线，6条自制浆线），年产浆纸总规模约530万吨。</t>
  </si>
  <si>
    <t>已完成备案、用地预审与选址意见、环评批复、节能批复。</t>
  </si>
  <si>
    <t>主体工程完成60%，联合厂房完成30%。</t>
  </si>
  <si>
    <t>广西建晖纸业有限公司</t>
  </si>
  <si>
    <t>梧州综合保税区监管体系项目</t>
  </si>
  <si>
    <t>梧州综合保税区投资开发有限公司梧州综合保税区监管体系项目</t>
  </si>
  <si>
    <t>2112-450407-04-01-277204</t>
  </si>
  <si>
    <t>总建筑面积2万平方米，建设综合服务区工程、卡口工程、查验区工程、出区待车场工程、检疫处理区工程、围网工程、道路工程。</t>
  </si>
  <si>
    <t>4</t>
  </si>
  <si>
    <t>已完成备案、环评备案，取得不动产权证。</t>
  </si>
  <si>
    <t>建设主体工程。</t>
  </si>
  <si>
    <t>梧州综合保税区投资开发有限公司</t>
  </si>
  <si>
    <t>北海市人民政府</t>
  </si>
  <si>
    <t>广西北海电投鲔丰新能源有限责任公司广西合浦县鲔丰渔光互补50MW光伏项目</t>
  </si>
  <si>
    <t>广西北海电投鲔丰新能源有限责任公司广西合浦县鲔丰渔光互补50兆瓦光伏项目</t>
  </si>
  <si>
    <t>2109-450000-04-01-953059</t>
  </si>
  <si>
    <t>总装机容量50兆瓦，建设升压站箱变光伏组件集电线路送出线路等。</t>
  </si>
  <si>
    <t>已完成备案、土地摘牌、环评批复，正在开展设计工作和土地征用准备工作。</t>
  </si>
  <si>
    <t>广西北海电投鲔丰新能源有限责任公司</t>
  </si>
  <si>
    <t>北海顺应新能源材料有限公司顺应储能电池材料镍钴原材料加工项目</t>
  </si>
  <si>
    <t>2020-450512-26-03-059581</t>
  </si>
  <si>
    <t>新材料</t>
  </si>
  <si>
    <t>分两期建设，一期生产氢氧化镍钴约3万吨，二期生产氢氧化镍钴约6万吨。</t>
  </si>
  <si>
    <t>已完成项目核准、选址意见、节能批复、环评批复，取得570亩用地不动产权证、建设用地规划许可证。</t>
  </si>
  <si>
    <t>完成基础施工。</t>
  </si>
  <si>
    <t>北海顺应新能源材料有限公司</t>
  </si>
  <si>
    <t>北海市西村港跨海污水干管</t>
  </si>
  <si>
    <t>北海市城市建设投资发展有限公司北海市西村港跨海污水干管</t>
  </si>
  <si>
    <t>2020-450503-78-01-000723</t>
  </si>
  <si>
    <t>污水处理</t>
  </si>
  <si>
    <t>建设污水提升泵站、穿越西村港段DN1000污水压力管道、海景大道（渤海路至西村港西岸）污水管道。</t>
  </si>
  <si>
    <t>北海市城市建设投资发展有限公司</t>
  </si>
  <si>
    <t>北海市海城区高德医院新建项目</t>
  </si>
  <si>
    <t>北海市海城区高德中心卫生院北海市海城区高德医院新建项目</t>
  </si>
  <si>
    <t>2020-450502-84-01-012913</t>
  </si>
  <si>
    <t>总建筑面积3.6万平方米，建设门诊综合大楼1栋、住院楼1栋等设施，购置医疗设备一批。</t>
  </si>
  <si>
    <t>已完成可研、环评批复。</t>
  </si>
  <si>
    <t>北海市海城区高德中心卫生院</t>
  </si>
  <si>
    <t>合浦县疾病预防控制中心综合能力建设项目</t>
  </si>
  <si>
    <t>2020-450500-84-01-030292</t>
  </si>
  <si>
    <t>总建筑面积约1万平方米，建设综合业务楼、检验检测综合实验楼等相关设施。</t>
  </si>
  <si>
    <t>已签订施工合同，正在进行施工图审查。</t>
  </si>
  <si>
    <t>合浦县疾病预防控制中心</t>
  </si>
  <si>
    <t>国能广投北海煤炭储运配送中心铁路专用线（原铁山港至石头埠铁路支线工程）</t>
  </si>
  <si>
    <t>国能广投北海发电有限公司国能广投北海煤炭储运配送中心铁路专用线</t>
  </si>
  <si>
    <t>2017-450512-54-01-038964</t>
  </si>
  <si>
    <t>铁路CK0+000-CK3+710段按Ⅱ级铁路建设，CK3+710-CK5+900按Ⅲ级铁路建设、单线、电气化铁路（电力牵引），正线全长5.9千米，设计时速60千米/小时。</t>
  </si>
  <si>
    <t>已完成项目可研报告编制并送审。</t>
  </si>
  <si>
    <t>国能广投北海发电有限公司</t>
  </si>
  <si>
    <t>合浦至铁山港铁路</t>
  </si>
  <si>
    <t>广西北部湾国际港务集团合浦至铁山港铁路</t>
  </si>
  <si>
    <t>2017-450500-53-01-032478</t>
  </si>
  <si>
    <t>铁路为单线、电力牵引，等级为II级，正线约33千米，速度目标值120千米/小时。</t>
  </si>
  <si>
    <t>已批复可研（修编），社稳评估报告、接轨方案正在审查。</t>
  </si>
  <si>
    <t>广西北部湾国际港务集团</t>
  </si>
  <si>
    <t>年产50万吨新型生态肥料项目</t>
  </si>
  <si>
    <t>广西施罗泰生态科技有限公司年产50万吨新型生态肥料项目</t>
  </si>
  <si>
    <t>2020-450512-26-03-037778</t>
  </si>
  <si>
    <t>石化工业</t>
  </si>
  <si>
    <t>总建筑面积7.6万平方米，建设高塔复合肥生产线、转鼓造粒复合肥生产线等设施。</t>
  </si>
  <si>
    <t>已完成备案、选址、能评批复、环评批复。</t>
  </si>
  <si>
    <t>完成基础施工，开展主体建设。</t>
  </si>
  <si>
    <t>广西施罗泰生态科技有限公司</t>
  </si>
  <si>
    <t>广西天然气支线管网项目广西龙港新区北海铁山东港产业园天然气支线管道工程</t>
  </si>
  <si>
    <t>2020-450000-57-02-042891</t>
  </si>
  <si>
    <t>能源</t>
  </si>
  <si>
    <t>新建管道全长约13千米，站场3座。</t>
  </si>
  <si>
    <t>已完成核准批复、用地预审与选址意见书等前期工作。</t>
  </si>
  <si>
    <t>广西广投天然气管网有限公司</t>
  </si>
  <si>
    <t>广西液化天然气（LNG）三期扩建项目</t>
  </si>
  <si>
    <t>广西燃气集团有限公司广西液化天然气（LNG）三期扩建项目</t>
  </si>
  <si>
    <t>2020-450000-59-02-064358</t>
  </si>
  <si>
    <t>建设1个LNG泊位及相应的配套设施，规划建设8座LNG储罐，新增设计能力600万吨/年。</t>
  </si>
  <si>
    <t>已完成社稳、可研、节能报告批复。</t>
  </si>
  <si>
    <t>完成储罐基础。</t>
  </si>
  <si>
    <t>广西燃气集团有限公司</t>
  </si>
  <si>
    <t>北部湾骏马汽车产业城项目</t>
  </si>
  <si>
    <t>合浦骏马机械设备制造有限公司北部湾骏马汽车产业城项目</t>
  </si>
  <si>
    <t>2103-450521-89-01-512770</t>
  </si>
  <si>
    <t>总建筑面积6万平方米，建设重、轻卡汽车设备生产厂房、汽车零配件生产线，及组装、销售等相关配套设施。</t>
  </si>
  <si>
    <t>已完成用地审批手续。</t>
  </si>
  <si>
    <t>合浦骏马机械设备制造有限公司</t>
  </si>
  <si>
    <t>北海海洋产业科技园区海岸带生态保护修复工程</t>
  </si>
  <si>
    <t>北海南方海洋科技开发有限公司北海海洋产业科技园区海岸带生态保护修复工程</t>
  </si>
  <si>
    <t>2020-450500-77-01-031126</t>
  </si>
  <si>
    <t>修复红树林4.66公顷，生态化改造硬质海堤10.7千米，建设廊道2704平方米。</t>
  </si>
  <si>
    <t>5</t>
  </si>
  <si>
    <t>已完成初设批复，施工、设计、监理、检测、环评已招标完成。</t>
  </si>
  <si>
    <t>海堤生态化改造、海堤生态保育区项目进度完成100%。</t>
  </si>
  <si>
    <t>北海南方海洋科技开发有限公司</t>
  </si>
  <si>
    <t>北海市铁山港（临海）工业区A5深海排放管工程</t>
  </si>
  <si>
    <t>北海市路港建设投资开发有限公司北海市铁山港（临海）工业区A5深海排放管工程</t>
  </si>
  <si>
    <t>2102-450512-04-01-702256</t>
  </si>
  <si>
    <t>长度约27.3千米。</t>
  </si>
  <si>
    <t>取得排污论证报告。</t>
  </si>
  <si>
    <t>陆域管道开工建设。</t>
  </si>
  <si>
    <t>北海市路港建设投资开发有限公司</t>
  </si>
  <si>
    <t>北海职业学院异地搬迁工程（一期）</t>
  </si>
  <si>
    <t>2019-450503-82-01-046412</t>
  </si>
  <si>
    <t>建设教学实训、教师用房、图书馆、体育馆等，规划建设校舍38万平方米。</t>
  </si>
  <si>
    <t>已完成可研批复，取得用地预审与选址意见书。</t>
  </si>
  <si>
    <t>实现开工。</t>
  </si>
  <si>
    <t>北海职业学院</t>
  </si>
  <si>
    <t>防城港市人民政府</t>
  </si>
  <si>
    <t>广西鲁华家居科技有限公司年产18万立方米高密度地板基材和家具贴面板项目</t>
  </si>
  <si>
    <t>2020-450621-20-03-046452</t>
  </si>
  <si>
    <t>总建筑面积约2.2万平方米，建设年产18万立方米高密度地板基材、无甲醛多层实木胶合板和家具贴面板项目生产线。</t>
  </si>
  <si>
    <t>已完成土地规划许可证，施工许可证、环评批复。</t>
  </si>
  <si>
    <t>完成厂房的主构架搭建、封顶及周边围挡以及内部装修工作；办公楼完成主体建设及内外装修工作。</t>
  </si>
  <si>
    <t>广西鲁华家居科技有限公司</t>
  </si>
  <si>
    <t>盛隆（国际）钢铁材料研究院项目</t>
  </si>
  <si>
    <t>广西盛隆冶金有限公司盛隆（国际）钢铁材料研究院项目</t>
  </si>
  <si>
    <t>2020-450600-73-03-020427</t>
  </si>
  <si>
    <t>冶金工业</t>
  </si>
  <si>
    <t>建设办公楼、钢铁材料中间试验基地、铁材料研究所及图书馆、学术报告及国际会议中心、检验区以及活动区等。</t>
  </si>
  <si>
    <t>已完成备案、规划选址，开展土地平整。</t>
  </si>
  <si>
    <t>完成办公楼主体建设。</t>
  </si>
  <si>
    <t>广西盛隆冶金有限公司</t>
  </si>
  <si>
    <t>龙昌循环科技钢铁预处理项目</t>
  </si>
  <si>
    <t>广西防城港龙昌再生资源有限责任公司龙昌循环科技钢铁预处理项目</t>
  </si>
  <si>
    <t>2019-450602-42-03-009632</t>
  </si>
  <si>
    <t>建设无粉尘、无污水、无废气排放回收分拣加工车间、废钢铁集散交易中心等。</t>
  </si>
  <si>
    <t>6</t>
  </si>
  <si>
    <t>已完成备案、土地招拍挂出让、用林审批、总评设计工作。</t>
  </si>
  <si>
    <t>广西防城港龙昌再生资源有限责任公司</t>
  </si>
  <si>
    <t>柳钢多元产业园钢卷开卷及裁剪加工项目</t>
  </si>
  <si>
    <t>防城港柳钢物流有限公司柳钢多元产业园钢卷开卷及裁剪加工项目</t>
  </si>
  <si>
    <t>2019-450602-54-03-036299</t>
  </si>
  <si>
    <t>建设钢卷开卷及裁剪加工生产线。</t>
  </si>
  <si>
    <t>已完成备案、土地招拍挂、环评批复等工作。</t>
  </si>
  <si>
    <t>防城港柳钢物流有限公司</t>
  </si>
  <si>
    <t>柳钢多元产业园优质特种钢丝绳、商品钢丝项目</t>
  </si>
  <si>
    <t>防城港柳钢物流有限公司柳钢多元产业园优质特种钢丝绳、商品钢丝项目</t>
  </si>
  <si>
    <t>2019-450602-31-03-036691</t>
  </si>
  <si>
    <t>建设型材、板材加工车间、拉丝车间、钢粒切割加工车间、PC预应力钢丝生产线、不锈钢钢丝生产线等。</t>
  </si>
  <si>
    <t>已完成备案、土地招拍挂、用林报批等工作。</t>
  </si>
  <si>
    <t>柳钢多元产业园防城港金属回收产业园项目</t>
  </si>
  <si>
    <t>防城港柳钢物流有限公司柳钢多元产业园防城港金属回收产业园项目</t>
  </si>
  <si>
    <t>2019-450602-31-03-036686</t>
  </si>
  <si>
    <t>主要建设废钢加工主厂房、露天堆场、电气室等其它配套设施。</t>
  </si>
  <si>
    <t>已完成备案、土地招拍挂、用林报批等前期工作。</t>
  </si>
  <si>
    <t>华之冠钢板开平分条纵剪切生产加工项目</t>
  </si>
  <si>
    <t>广西华之冠金属制品有限公司华之冠钢板开平分条纵剪切生产加工项目</t>
  </si>
  <si>
    <t>2020-450603-33-03-032839</t>
  </si>
  <si>
    <t>建设彩钢卷生产车间、镀锌卷生产车间、镀锌板分条加工生产车间等。</t>
  </si>
  <si>
    <t>已完成备案、土地招拍挂工作，完成总平设计及地质勘探。</t>
  </si>
  <si>
    <t>完成主体建设。</t>
  </si>
  <si>
    <t>广西华之冠金属制品有限公司</t>
  </si>
  <si>
    <t>双墩渔港经济区航道疏浚及码头提升工程</t>
  </si>
  <si>
    <t>防城港市文旅集团有限公司双墩渔港经济区航道疏浚及码头提升工程</t>
  </si>
  <si>
    <t>2102-450600-04-01-288348</t>
  </si>
  <si>
    <t>使用岸线1.2千米，分二期建设，建设1#～28#泊位水工建筑物、港池、锚地及配套的装卸设备等工程。</t>
  </si>
  <si>
    <t>已完成可研、海域使用论证、环评等批复，完成初步设计编制。</t>
  </si>
  <si>
    <t>完成一期工程桩基施工。</t>
  </si>
  <si>
    <t>防城港市文旅集团有限公司</t>
  </si>
  <si>
    <t>广西防城港门崖岭风电场工程</t>
  </si>
  <si>
    <t>防城港华时风力发电有限公司广西防城港门崖岭风电场工程</t>
  </si>
  <si>
    <t>2018-450603-44-02-017121</t>
  </si>
  <si>
    <t>建设风电场工程一期容量50兆瓦，二期容量150兆瓦；安装80台2.5兆瓦风力发电机组及箱式变压器，配套建设一座220千伏升压站等。</t>
  </si>
  <si>
    <t>已完成核准批复、用地预审和选址意见书、电网接入批复。</t>
  </si>
  <si>
    <t>完成部分风机和配套道路建设。</t>
  </si>
  <si>
    <t>防城港华时风力发电有限公司</t>
  </si>
  <si>
    <t>防城港市中医医院迁建项目</t>
  </si>
  <si>
    <t>2020-450600-84-01-029929</t>
  </si>
  <si>
    <t>建设急诊部、门诊部、住院部等设施，床位800张。</t>
  </si>
  <si>
    <t>8</t>
  </si>
  <si>
    <t>已完成可研批复、选址，以及EPC总承包招标。</t>
  </si>
  <si>
    <t>完成前期工作，开工建设。</t>
  </si>
  <si>
    <t>防城港市中医医院</t>
  </si>
  <si>
    <t>海斯科·慢性病研究中心项目</t>
  </si>
  <si>
    <t>防城港市益康自然生物科技有限公司海斯科·慢性病研究中心项目</t>
  </si>
  <si>
    <t>2020-450600-73-03-043789</t>
  </si>
  <si>
    <t>总建筑面积约3万平方米，建设慢性病免疫细胞治疗、高端生物医学研发及生产、检测和数据中心等设施。</t>
  </si>
  <si>
    <t>已取得建设用地规划许可证，已完成地勘工作。</t>
  </si>
  <si>
    <t>完成部分主体建设。</t>
  </si>
  <si>
    <t>防城港市益康自然生物科技有限公司</t>
  </si>
  <si>
    <t>柳钢多元产业园钢材大市场一期项目</t>
  </si>
  <si>
    <t>防城港柳钢物流有限公司柳钢多元产业园钢材大市场一期项目</t>
  </si>
  <si>
    <t>2019-450602-59-03-012611</t>
  </si>
  <si>
    <t>建设钢材仓储一、二区、仓储办公区、商务办公区等。</t>
  </si>
  <si>
    <t>防城港市第二水源（黄淡水库及江平江）供水工程</t>
  </si>
  <si>
    <t>防城港市文旅集团有限公司防城港市第二水源（黄淡水库及江平江）供水工程</t>
  </si>
  <si>
    <t>2019-450681-76-01-034225</t>
  </si>
  <si>
    <t>建设第二水源水厂，供水规模近期8.1万吨，远期为19.5万吨。</t>
  </si>
  <si>
    <t>已完成可研、用地预审批复，项目1标段已完成工程总承包（EPC）、监理、检测招标工作。</t>
  </si>
  <si>
    <t>防城港市云朗科技园二期工程</t>
  </si>
  <si>
    <t>防城港市港发控股集团有限公司防城港市云朗科技园二期工程</t>
  </si>
  <si>
    <t>2020-450600-47-01-029567</t>
  </si>
  <si>
    <t>总建筑面积35万平方米，建设医药GMP标准厂房32栋，并配套建设道路、广场、绿化等设施。</t>
  </si>
  <si>
    <t>已完成前期工作，完成启动区（295亩）场平工作。</t>
  </si>
  <si>
    <t>完成20栋标准厂房建设。</t>
  </si>
  <si>
    <t>防城港市港发控股集团有限公司</t>
  </si>
  <si>
    <t>防城港市投发公交综合站场项目</t>
  </si>
  <si>
    <t>防城港市投发公共交通有限责任公司防城港市投发公交综合站场项目</t>
  </si>
  <si>
    <t>2020-450600-54-01-028687</t>
  </si>
  <si>
    <t>其他交通设施</t>
  </si>
  <si>
    <t>总建筑面积5万平方米，建设5个智能公交枢纽站。</t>
  </si>
  <si>
    <t>完成港口站场停车场、业务综合楼4层（共7层）、配套用房等主体设施的建设。</t>
  </si>
  <si>
    <t>防城港市投发公共交通有限责任公司</t>
  </si>
  <si>
    <t>防城港市经开区深港产业园及基础设施配套项目</t>
  </si>
  <si>
    <t>防城港市城市投资发展集团有限公司防城港市经开区深港产业园及基础设施配套项目</t>
  </si>
  <si>
    <t>2020-450600-47-01-036364</t>
  </si>
  <si>
    <t>其他服务业</t>
  </si>
  <si>
    <t>建设标准厂房26万平方米，仓库2.5万平方米，行政办公及生活服务设施用房5万平方米。</t>
  </si>
  <si>
    <t>已完成可研批复、环评备案，取得不动产权证，用林已报审。</t>
  </si>
  <si>
    <t>防城港市城市投资发展集团有限公司</t>
  </si>
  <si>
    <t>防城港市经开区新材料产业园</t>
  </si>
  <si>
    <t>防城港宝能新材料有限公司防城港市经开区新材料产业园</t>
  </si>
  <si>
    <t>2020-450600-47-01-037221</t>
  </si>
  <si>
    <t>总建筑面积7万平方米，建设科研用房、标准厂房、其他附属用房以及附属工程。</t>
  </si>
  <si>
    <t>已完成初设、环评批复，取得不动产权证、建设用地规划许可证、建设工程规划许可证。</t>
  </si>
  <si>
    <t>完成产品研发厂房、园区职工宿舍、2栋标准厂房、排水系统等施工建设。</t>
  </si>
  <si>
    <t>防城港宝能新材料有限公司</t>
  </si>
  <si>
    <t>中国上思.三仙湖医养温泉旅游小镇</t>
  </si>
  <si>
    <t>广西三仙湖文化旅游开发有限公司中国上思.三仙湖医养温泉旅游小镇</t>
  </si>
  <si>
    <t>2020-450621-61-03-035218</t>
  </si>
  <si>
    <t>总建筑面积20万平方米，建设温泉酒店区、配套康养综合服务楼、配套生态休闲采摘园1个、大自然教育中心1个、山体公园3个等。</t>
  </si>
  <si>
    <t>已完成项目（I期）建设用地挂牌出让。</t>
  </si>
  <si>
    <t>完成基础工程，温泉酒店主体框架建设。</t>
  </si>
  <si>
    <t>广西三仙湖文化旅游开发有限公司</t>
  </si>
  <si>
    <t>神龙年产120万吨冷轧涂镀板带项目</t>
  </si>
  <si>
    <t>广西神龙金属制品有限公司神龙年产120万吨冷轧涂镀板带项目</t>
  </si>
  <si>
    <t>2020-450603-33-03-032833</t>
  </si>
  <si>
    <t>建设90万吨镀锌板、彩涂板50万吨、冷弯成型用精密镀锌钢带10万吨、结构用精密方矩镀锌管20万吨生产线。</t>
  </si>
  <si>
    <t>已完成备案、土地已招拍挂、总平设计。</t>
  </si>
  <si>
    <t>广西神龙金属制品有限公司</t>
  </si>
  <si>
    <t>防城港市产城融合——固体废弃物综合处置中心</t>
  </si>
  <si>
    <t>广西环盛环境科技有限公司防城港市产城融合——固体废弃物综合处置中心</t>
  </si>
  <si>
    <t>2020-450600-77-02-009755</t>
  </si>
  <si>
    <t>环保</t>
  </si>
  <si>
    <t>全年处理工业及市政固废95万吨。建设焦化粗盐制酸中心、环保功能材料制备中心、建筑垃圾资源化中心、危废焚烧处置中心、铁质废油桶转炉协同处置中心等。</t>
  </si>
  <si>
    <t>已完成核准、用地、用林等批复。</t>
  </si>
  <si>
    <t>土建施工。</t>
  </si>
  <si>
    <t>广西环盛环境科技有限公司</t>
  </si>
  <si>
    <t>南宁师范大学师园学院防城港校区项目</t>
  </si>
  <si>
    <t>2105-450000-04-01-503431</t>
  </si>
  <si>
    <t>办学规模为2.2万人，总建筑面积84万平方米，分二期建设，建设教室、实验实习用房等设施，配套建设工程。</t>
  </si>
  <si>
    <t>已完成初设批复，取得不动产权证、建设用地规划许可证、建设工程规划许可证。</t>
  </si>
  <si>
    <t>南宁师范大学师园学院</t>
  </si>
  <si>
    <t>钦州市人民政府</t>
  </si>
  <si>
    <t>浦北编织工艺品和休闲桌椅生产基地项目二期工程</t>
  </si>
  <si>
    <t>广西晟玮家居科技有限公司浦北编织工艺品和休闲桌椅生产基地项目二期工程</t>
  </si>
  <si>
    <t>2020-450722-21-03-042841</t>
  </si>
  <si>
    <t>总建筑面积16.90万平方米，建设年产25万套休闲智能家具生产线。</t>
  </si>
  <si>
    <t>已完成备案、用地预审。</t>
  </si>
  <si>
    <t>建设厂房主体。</t>
  </si>
  <si>
    <t>广西晟玮家居科技有限公司</t>
  </si>
  <si>
    <t>钦北区百浪岭风电场一期项目</t>
  </si>
  <si>
    <t>广西钦州金源新能源开发有限公司钦北区百浪岭风电场一期项目</t>
  </si>
  <si>
    <t>2018-450703-44-02-026283</t>
  </si>
  <si>
    <t>总装机容量50.4兆瓦。</t>
  </si>
  <si>
    <t>已完成核准批复、征租地工作。</t>
  </si>
  <si>
    <t>完成风机安装。</t>
  </si>
  <si>
    <t>广西钦州金源新能源开发有限公司</t>
  </si>
  <si>
    <t>钦北区百浪岭风电场二期工程项目</t>
  </si>
  <si>
    <t>广西钦州金源新能源开发有限公司钦北区百浪岭风电场二期工程项目</t>
  </si>
  <si>
    <t>2020-450000-44-02-016554</t>
  </si>
  <si>
    <t>总装机容量80兆瓦。</t>
  </si>
  <si>
    <t>已完成核准批复、用地预审与选址意见书。</t>
  </si>
  <si>
    <t>钦北区古道岭风电场一期工程项目</t>
  </si>
  <si>
    <t>钦州古道岭风能有限公司钦北区古道岭风电场一期工程项目</t>
  </si>
  <si>
    <t>2020-450000-44-02-022589</t>
  </si>
  <si>
    <t>总装机容量50兆瓦，升压站建筑面积约0.4万平方米。</t>
  </si>
  <si>
    <t>钦州古道岭风能有限公司</t>
  </si>
  <si>
    <t>浦北县人民医院平战结合应急分院建设项目</t>
  </si>
  <si>
    <t>2020-450700-84-01-018449</t>
  </si>
  <si>
    <t>总建筑面积3万平方米，建设一栋住院楼业务用房1.98万平方米，一栋门诊医技楼1.08万平方米，以及配套基础设施，设置床位300张。</t>
  </si>
  <si>
    <t>已完成备案、选址意见、用地预审。</t>
  </si>
  <si>
    <t>建设业务楼主体。</t>
  </si>
  <si>
    <t>浦北县人民医院</t>
  </si>
  <si>
    <t>灵山县人民医院5号综合大楼建设项目</t>
  </si>
  <si>
    <t>2019-450721-83-01-032124</t>
  </si>
  <si>
    <t>总建筑面积4.48万平方米，建设综合大楼以及配套工程。</t>
  </si>
  <si>
    <t>已完成可研批复，完成EPC模式的公开招标。</t>
  </si>
  <si>
    <t>开工建设综合大楼及配套设施。</t>
  </si>
  <si>
    <t>灵山县人民医院</t>
  </si>
  <si>
    <t>钦州市钦北区粮食应急分拨综合物流设施项目</t>
  </si>
  <si>
    <t>钦州市钦北区粮油收储有限责任公司钦州市钦北区粮食应急分拨综合物流设施项目</t>
  </si>
  <si>
    <t>2020-450703-59-01-014096</t>
  </si>
  <si>
    <t>总建筑面积3.51万平方米，建设一期粮食仓储应急配送及粮油批发中心、二期物资储存分拨中心、三期冷链物流储存及物流配送中心等。</t>
  </si>
  <si>
    <t>已完成核准批复、土地招拍挂。</t>
  </si>
  <si>
    <t>完成办公楼建设。</t>
  </si>
  <si>
    <t>钦州市钦北区粮油收储有限责任公司</t>
  </si>
  <si>
    <t>广西灵山光达新材料产业园及配套基础设施项目</t>
  </si>
  <si>
    <t>广西光民产业投资有限公司广西灵山光达新材料产业园及配套基础设施项目</t>
  </si>
  <si>
    <t>2020-450721-33-03-056467</t>
  </si>
  <si>
    <t>总建筑面积63万平方米，建设21栋标准厂房、2栋科技孵化楼、1栋招商中心等。</t>
  </si>
  <si>
    <t>已完成备案，取得不动产权证，完成首期土方平整。</t>
  </si>
  <si>
    <t>开工建设一期厂房。</t>
  </si>
  <si>
    <t>广西光民产业投资有限公司</t>
  </si>
  <si>
    <t>钦州石化产业园公共管廊（三期）工程</t>
  </si>
  <si>
    <t>广西钦州临海工业投资集团有限公司钦州石化产业园公共管廊（三期）工程</t>
  </si>
  <si>
    <t>2020-450704-48-01-062665</t>
  </si>
  <si>
    <t>建设海豚路、果鹰大道等7段管廊。</t>
  </si>
  <si>
    <t>已完成建议书批复。</t>
  </si>
  <si>
    <t>启动部分路段管廊建设。</t>
  </si>
  <si>
    <t>广西钦州临海工业投资集团有限公司</t>
  </si>
  <si>
    <t>钦州港环珠东大街工程（钦州港大道-孔雀湾大道）</t>
  </si>
  <si>
    <t>广西钦州临海工业投资集团有限公司钦州港环珠东大街工程（钦州港大道-孔雀湾大道）</t>
  </si>
  <si>
    <t>2104-450704-04-01-858457</t>
  </si>
  <si>
    <t>市政主干路，主线长约4.8千米，连接线长约1.1千米，红线宽60米。</t>
  </si>
  <si>
    <t>启动道路建设。</t>
  </si>
  <si>
    <t>钦州市广联农牧有限公司年产50万吨饲料项目（一期）项目</t>
  </si>
  <si>
    <t>2019-450703-13-03-007354</t>
  </si>
  <si>
    <t>其他农业</t>
  </si>
  <si>
    <t>建设总规模50万吨/年饲料生产线。</t>
  </si>
  <si>
    <t>已完成备案、土地招拍挂、环评批复、水保批复。</t>
  </si>
  <si>
    <t>广西钦州市广联农牧有限公司</t>
  </si>
  <si>
    <t>南流江支流（灵山段）环境治理PPP项目</t>
  </si>
  <si>
    <t>灵山县水利局南流江支流（灵山段）环境治理PPP项目</t>
  </si>
  <si>
    <t>2017-450721-76-01-028427</t>
  </si>
  <si>
    <t>建设8.7万平方米生态缓冲带、8.96万平方米生态护岸、1300米截污干管、11套控澡趋草异位组合式水体净化处理系统等。</t>
  </si>
  <si>
    <t>已完成可研、节能批复。</t>
  </si>
  <si>
    <t>建设农村治理工程。</t>
  </si>
  <si>
    <t>灵山县水利局</t>
  </si>
  <si>
    <t>贵港市人民政府</t>
  </si>
  <si>
    <t>贵港生态养生养老理疗基地(一期)</t>
  </si>
  <si>
    <t>贵港市圣德苑投资有限公司贵港生态养生养老理疗基地(一期)</t>
  </si>
  <si>
    <t>2018-450802-79-03-032595</t>
  </si>
  <si>
    <t>总建筑面积21.95万平方米，建设老人康复中心、老人医疗中心、老人食疗中心、老人活动中心等，规划床位3000张。</t>
  </si>
  <si>
    <t>已完成初设、选址、总平面图，红线图、规划设计批复，取得林地转建设用地批复。</t>
  </si>
  <si>
    <t>完成清表、迁坟工作，进行项目场地平整。</t>
  </si>
  <si>
    <t>贵港市圣德苑投资有限公司</t>
  </si>
  <si>
    <t>贵港市福创投资有限责任公司贵港市港北区新能源特种专用车基地项目</t>
  </si>
  <si>
    <t>2102-450802-04-01-512252</t>
  </si>
  <si>
    <t>新能源汽车</t>
  </si>
  <si>
    <t>总建筑面积9万平方米，建设生产厂房、宿舍、配电房及其相应配套设施。</t>
  </si>
  <si>
    <t>已完成初设批复，正在进行土方回填与超前钻施工。</t>
  </si>
  <si>
    <t>进行主体建设。</t>
  </si>
  <si>
    <t>贵港市福创投资有限责任公司</t>
  </si>
  <si>
    <t>贵港市高传风力发电项目</t>
  </si>
  <si>
    <t>贵港市高传风力发电有限责任公司贵港市高传风力发电项目</t>
  </si>
  <si>
    <t>2020-450000-44-02-022587</t>
  </si>
  <si>
    <t>安装20台3兆瓦以上的低风速风力发电机组，新建升压站1座，配套运营管理中心。</t>
  </si>
  <si>
    <t>已完成备案。</t>
  </si>
  <si>
    <t>贵港市高传风力发电有限责任公司</t>
  </si>
  <si>
    <t>贵港市新兴产业联盟科技园一期项目</t>
  </si>
  <si>
    <t>广西光奥科技产业有限公司贵港市新兴产业联盟科技园一期项目</t>
  </si>
  <si>
    <t>2020-450800-39-03-030381</t>
  </si>
  <si>
    <t>建设服务中心、展示中心、技术研发中心、新材料产业园、人工智能产业园等。</t>
  </si>
  <si>
    <t>已完成备案、一期土地摘牌、环评批复。</t>
  </si>
  <si>
    <t>实现开工建设。</t>
  </si>
  <si>
    <t>广西光奥科技产业有限公司</t>
  </si>
  <si>
    <t>贵港市中西医结合骨科医院整体搬迁项目</t>
  </si>
  <si>
    <t>2101-450800-04-01-845624</t>
  </si>
  <si>
    <t>设置床位798张，总建筑面积11.6万平方米，建设住院楼、门诊、医技综合楼等设施。</t>
  </si>
  <si>
    <t>已完成初设批复、节能批复、用地预审与选址意见书，正在开展施工图设计相关工作。</t>
  </si>
  <si>
    <t>完成门（急）诊住院综合楼基础建设。</t>
  </si>
  <si>
    <t>贵港市中西医结合骨科医院</t>
  </si>
  <si>
    <t>贵港市优抚医院</t>
  </si>
  <si>
    <t>贵港市退役军人事务局贵港市优抚医院</t>
  </si>
  <si>
    <t>2019-450802-84-01-029700</t>
  </si>
  <si>
    <t>规划设置床位500张，总建筑面积为2.1万平方米，建设业务用房、食堂等工程。</t>
  </si>
  <si>
    <t>已完成可研批复、用地预审与选址意见书，正在办理供地手续。</t>
  </si>
  <si>
    <t>进行基础开挖。</t>
  </si>
  <si>
    <t>贵港市退役军人事务局</t>
  </si>
  <si>
    <t>贵港市老旧小区骑楼街区综合改造项目</t>
  </si>
  <si>
    <t>广西贵港市城市投资发展集团有限公司贵港市老旧小区骑楼街区综合改造项目</t>
  </si>
  <si>
    <t>2020-450800-47-01-020083</t>
  </si>
  <si>
    <t>社会民生项目</t>
  </si>
  <si>
    <t>建设老城区骑楼进行综合改造。</t>
  </si>
  <si>
    <t>已完成建议书批复、建设用地规划许可证、环评批复，总平已报批，可研报告正在编制。</t>
  </si>
  <si>
    <t>广西贵港市城市投资发展集团有限公司</t>
  </si>
  <si>
    <t>贵港市恒港勘察测绘有限公司贵港市产业园区（石卡园）新能源汽车基地标准化厂房项目</t>
  </si>
  <si>
    <t>2105-450800-04-01-570517</t>
  </si>
  <si>
    <t>总建筑面积约25万平方米，建设标准化厂房、办公用房、宿舍及配套相应附属设施。</t>
  </si>
  <si>
    <t>已完成可研批复、界限图、规划设计条件、用地预审与选址意见书、环评批复。</t>
  </si>
  <si>
    <t>开工建设，进行基础开挖。</t>
  </si>
  <si>
    <t>贵港市恒港勘察测绘有限公司</t>
  </si>
  <si>
    <t>贵港市公共安全教育体验基地项目</t>
  </si>
  <si>
    <t>广西平南县农文旅投资发展有限公司贵港市公共安全教育体验基地项目</t>
  </si>
  <si>
    <t>2020-450821-83-01-027943</t>
  </si>
  <si>
    <t>其他社会民生</t>
  </si>
  <si>
    <t>建设基础教学区、生活及生存体验区、安全小镇、应急物资储备体系等。</t>
  </si>
  <si>
    <t>已完成初步设计及招投标工作。</t>
  </si>
  <si>
    <t>进场施工开挖基础。</t>
  </si>
  <si>
    <t>广西平南县农文旅投资发展有限公司</t>
  </si>
  <si>
    <t>汽车新技术创新研创园项目</t>
  </si>
  <si>
    <t>广西贵港国擎科技开发有限公司汽车新技术创新研创园项目</t>
  </si>
  <si>
    <t>2020-450800-90-03-020480</t>
  </si>
  <si>
    <t>建设国际三级赛车场、SUV体验赛道、会员俱乐部等。</t>
  </si>
  <si>
    <t>已完成备案、用地预审与选址意见书，开展部分用地征地工作。</t>
  </si>
  <si>
    <t>进行水上乐园、汽车赛道建设。</t>
  </si>
  <si>
    <t>广西贵港国擎科技开发有限公司</t>
  </si>
  <si>
    <t>桂平市农产品加工工业园区基础设施项目</t>
  </si>
  <si>
    <t>广西桂平市产业投资发展有限公司桂平市农产品加工工业园区基础设施项目</t>
  </si>
  <si>
    <t>2020-450881-05-01-054064</t>
  </si>
  <si>
    <t>建设腐竹生产车间、其他特色农产品生产车间，以及污水处理厂等相关配套设施。</t>
  </si>
  <si>
    <t>已完成可研、压覆矿、气候论证、社稳、使用林地、地灾、区域地震等评估工作。</t>
  </si>
  <si>
    <t>进行场地平整、设备材料进场等，实现开工。</t>
  </si>
  <si>
    <t>广西桂平市产业投资发展有限公司</t>
  </si>
  <si>
    <t>广西贵港市工投实业有限公司贵港市产业园区（石卡园）电子信息基地标准化厂房项目</t>
  </si>
  <si>
    <t>2105-450800-04-01-514761</t>
  </si>
  <si>
    <t>新建标准化厂房和配套用房55万平方米。</t>
  </si>
  <si>
    <t>已完成初设批复、界限图、规划设计条件、用地预审与选址意见书、环评批复。</t>
  </si>
  <si>
    <t>广西贵港市工投实业有限公司</t>
  </si>
  <si>
    <t>贵港惠港自然测绘有限公司贵港市产业园区（粤桂园）20万平方米标准化厂房项目</t>
  </si>
  <si>
    <t>2105-450800-04-01-790874</t>
  </si>
  <si>
    <t>总建筑面积约21万平方米，建设厂房及仓储用房、办公用房、垃圾收集站、地下消防水池。</t>
  </si>
  <si>
    <t>已完成可研、环评批复，南区地块已完成摘牌工作，北区地块正在进行土地挂牌。</t>
  </si>
  <si>
    <t>贵港惠港自然测绘有限公司</t>
  </si>
  <si>
    <t>玉林市人民政府</t>
  </si>
  <si>
    <t>广西时代新能锂电材料科技有限公司年产5万吨磷酸铁锂及废水绿色资源化项目</t>
  </si>
  <si>
    <t>2105-450900-04-01-201926</t>
  </si>
  <si>
    <t>新建磷酸铁锂车间、水处理车间（含配套罐区)、成品库，投产后可年产5万吨电池级磷酸铁锂、10万吨硫酸铵品体。</t>
  </si>
  <si>
    <t>已完成备案、建设用地招拍挂出让、环评批复。</t>
  </si>
  <si>
    <t>完成主厂房土建施工，工艺设备安装并开展联动调试。</t>
  </si>
  <si>
    <t>广西时代新能锂电材料科技有限公司</t>
  </si>
  <si>
    <t>广西北部湾经济区龙港新区玉林龙潭产业园污水处理厂尾水集中深海排放管道工程</t>
  </si>
  <si>
    <t>玉林龙港产业投资有限公司广西北部湾经济区龙港新区玉林龙潭产业园污水处理厂尾水集中深海排放管道工程</t>
  </si>
  <si>
    <t>2018-450000-78-01-035240</t>
  </si>
  <si>
    <t>新建污水管网约19千米、泵站3个及配套设施。</t>
  </si>
  <si>
    <t>已完成可研批复、环评批复，正在开展用地报批工作。</t>
  </si>
  <si>
    <t xml:space="preserve">
玉林龙港产业投资有限公司</t>
  </si>
  <si>
    <t>龙潭产业园污水处理厂尾水集中深海排放管道工程（白平至龙潭段）</t>
  </si>
  <si>
    <t>玉林龙港产业投资有限公司龙潭产业园污水处理厂尾水集中深海排放管道工程（白平至龙潭段）</t>
  </si>
  <si>
    <t>2020-450900-77-01-062063</t>
  </si>
  <si>
    <t>新建污水管道24.4千米，泵站2个及配套设施。</t>
  </si>
  <si>
    <t>已完成初设、用地预审批复。</t>
  </si>
  <si>
    <t>完成管道铺设。</t>
  </si>
  <si>
    <t>容县特色农产品冷链仓储基地</t>
  </si>
  <si>
    <t>广西容县中桂农实业有限公司容县特色农产品冷链仓储基地</t>
  </si>
  <si>
    <t>2020-450921-51-03-062878</t>
  </si>
  <si>
    <t>食品工业</t>
  </si>
  <si>
    <t>总建筑面积约43.9万平方米，分二期建设，建设大型多层温度冷藏库、屠宰加工生产线、中央厨房加工厂等设施。</t>
  </si>
  <si>
    <t>使用林地、土地征收手续已获批。</t>
  </si>
  <si>
    <t>冷库、农产品交易中心等开工建设。</t>
  </si>
  <si>
    <t>广西容县中桂农实业有限公司</t>
  </si>
  <si>
    <t>广西驰源汽车电子有限公司汽车集成线束组装项目</t>
  </si>
  <si>
    <t>2019-450902-36-03-019817</t>
  </si>
  <si>
    <t>总建筑面积约5万平方米，建设标准厂房8间、办公楼等。</t>
  </si>
  <si>
    <t>已完成备案、用地预审、环评批复。</t>
  </si>
  <si>
    <t>广西驰源汽车电子有限公司</t>
  </si>
  <si>
    <t>博白县工业大道（城南产业园段）工程</t>
  </si>
  <si>
    <t>博白交旅投资有限公司博白县工业大道（城南产业园段）工程</t>
  </si>
  <si>
    <t>2020-450923-48-01-031037</t>
  </si>
  <si>
    <t>城市主干道，路线总长度3.2千米，双向八车道。</t>
  </si>
  <si>
    <t>已完成初设批复，以及招投标等手续。</t>
  </si>
  <si>
    <t>完成80%以上道路建设。</t>
  </si>
  <si>
    <t>博白交旅投资有限公司</t>
  </si>
  <si>
    <t>龙港新区龙潭产业园30万吨/年工业垃圾填埋及综合处置中心</t>
  </si>
  <si>
    <t>广西恒滤环境工程有限公司龙港新区龙潭产业园30万吨/年工业垃圾填埋及综合处置中心</t>
  </si>
  <si>
    <t>2020-450900-77-02-051139</t>
  </si>
  <si>
    <t>建设产业园30万吨/年工业垃圾填埋及综合处置中心。</t>
  </si>
  <si>
    <t>已完成备案、选址意见书。</t>
  </si>
  <si>
    <t>完成主体土建工程。</t>
  </si>
  <si>
    <t>广西恒滤环境工程有限公司</t>
  </si>
  <si>
    <t>玉林联大投资有限公司广西先进装备制造城（玉林）标准厂房（三期）C区项目</t>
  </si>
  <si>
    <t>2104-450900-04-01-766441</t>
  </si>
  <si>
    <t>总建筑面积为23.6万平方米，建设丙类多层标准厂房13栋、管理用房2栋、垃圾处理站等。</t>
  </si>
  <si>
    <t>已完成可研批复，正在办理不动产权证，其余证件在有序办理中。</t>
  </si>
  <si>
    <t>建设标准化厂房10万平方米。</t>
  </si>
  <si>
    <t>玉林联大投资有限公司</t>
  </si>
  <si>
    <t>玉林熵城投资发展有限公司广西先进装备制造城（玉林）标准厂房（六期）项目</t>
  </si>
  <si>
    <t>2103-450922-04-05-429892</t>
  </si>
  <si>
    <t>总建筑面积14.8万平方米，建设标准厂房、附属用房等各类设施。</t>
  </si>
  <si>
    <t>已完成可研批复、环评批复，取得用地规划许可证、不动产权证。</t>
  </si>
  <si>
    <t>玉林熵城投资发展有限公司</t>
  </si>
  <si>
    <t>玉林市中源环保科技有限公司广西博白新生态纺织产业园服装加工及配套设施（一期）建设项目</t>
  </si>
  <si>
    <t>2020-450923-17-03-064375</t>
  </si>
  <si>
    <t>纺织服装与皮革工业</t>
  </si>
  <si>
    <t>新建约90万平方米新生态纺织服装标准厂房及其配套生活区，同步建设厂区路网、管网等配套基础设施。</t>
  </si>
  <si>
    <t>已完成备案、选址意见，正在进行土地报批工作。</t>
  </si>
  <si>
    <t>入园企业进场建设。</t>
  </si>
  <si>
    <t>玉林市中源环保科技有限公司</t>
  </si>
  <si>
    <t>玉林市中源环保科技有限公司广西博白新生态纺织产业园针织面料加工及配套设施（一期）建设项目</t>
  </si>
  <si>
    <t>2101-450923-04-01-584319</t>
  </si>
  <si>
    <t>新建约85万平方米新生态针织面料加工标准厂房及其配套生活区，同步建设厂区路网、管网等配套基础设施。</t>
  </si>
  <si>
    <t>百色市人民政府</t>
  </si>
  <si>
    <t>百色职业教育园项目</t>
  </si>
  <si>
    <t>广西百色试验区发展集团有限公司百色职业教育园项目</t>
  </si>
  <si>
    <t>2020-451000-83-01-012023</t>
  </si>
  <si>
    <t>总建筑面积约27万平方米，建设教学实训综合楼、图书馆、综合体育馆、大学生活动中心等。</t>
  </si>
  <si>
    <t>已完成用地预审与选址意见书、环境影响登记表、初设批复、林评工作。</t>
  </si>
  <si>
    <t>一期项目开工建设。</t>
  </si>
  <si>
    <t>广西百色试验区发展集团有限公司</t>
  </si>
  <si>
    <t>华润电力投资有限公司华南分公司百色田东江北100兆瓦风电场项目</t>
  </si>
  <si>
    <t>平果金通投资集团有限公司平果市林木加工园区项目</t>
  </si>
  <si>
    <t>2020-451023-50-01-019321</t>
  </si>
  <si>
    <t>总建筑面积91万平方米，建设林木、建材加工区及销售区等。</t>
  </si>
  <si>
    <t>已完成初设批复、用地预审与选址意见书、环评批复。</t>
  </si>
  <si>
    <t>平果金通投资集团有限公司</t>
  </si>
  <si>
    <t>百色市益众旅游有限公司百色市右江区福禄小镇项目</t>
  </si>
  <si>
    <t>华电福新能源有限公司广西分公司广西华电百色平果海城风电项目</t>
  </si>
  <si>
    <t>2020-450000-44-02-060363</t>
  </si>
  <si>
    <t>安装18台3000千瓦和5台3200千瓦风力发电机组，总装机容量70兆瓦。</t>
  </si>
  <si>
    <t>已完成核准批复，完成风机招标工作，已签订并网意向协议，取得接入系统批复。</t>
  </si>
  <si>
    <t>华电福新能源有限公司广西分公司</t>
  </si>
  <si>
    <t>天桂铝业干赤泥堆场</t>
  </si>
  <si>
    <t>民盟百色市工业职业技术学校民盟百色市工业职业技术学校</t>
  </si>
  <si>
    <t>2018-451025-82-02-023691</t>
  </si>
  <si>
    <t>总建筑面积1.7万平方米，建设教学楼、行政办公楼、学生宿舍、体育馆等。</t>
  </si>
  <si>
    <t>已完成核准批复、用地预审与选址意见书，征地已全部完成。</t>
  </si>
  <si>
    <t>完成教学楼、行政办公楼、学生宿舍主体建设。</t>
  </si>
  <si>
    <t>民盟百色市工业职业技术学校</t>
  </si>
  <si>
    <t>那坡羊加山风电场工程项目</t>
  </si>
  <si>
    <t>中国华能集团有限公司广西分公司那坡羊加山风电场工程项目</t>
  </si>
  <si>
    <t>2020-450000-44-02-060362</t>
  </si>
  <si>
    <t>建设30台3000千瓦和4台2500千瓦机组，34台箱变、场内集电线路，配套一个110千伏升压站。</t>
  </si>
  <si>
    <t>完成进厂道路、场内道路建设，进行设备采购。</t>
  </si>
  <si>
    <t>中国华能集团有限公司广西分公司</t>
  </si>
  <si>
    <t>2018-451002-72-01-043315</t>
  </si>
  <si>
    <t>建设综合服务区、壮族风情文化体验区、自然长廊体验区、自然花海体验区、自然景观体验区、经济度假休闲区等设施。</t>
  </si>
  <si>
    <t>已完成初设、环评、社稳、用地预审批复。</t>
  </si>
  <si>
    <t>完成工程量的20%。</t>
  </si>
  <si>
    <t>百色市益众旅游有限公司</t>
  </si>
  <si>
    <t>靖西天桂铝业有限公司天桂铝业干赤泥堆场</t>
  </si>
  <si>
    <t>2020-451081-11-03-037126</t>
  </si>
  <si>
    <t>总堆存容量3060万立方米，可排干赤泥土20年。建设支撑墙和雨水收集池。</t>
  </si>
  <si>
    <t>已完成备案、用地预审与选址意见书、环评批复、社稳评估。</t>
  </si>
  <si>
    <t>靖西天桂铝业有限公司</t>
  </si>
  <si>
    <t>广西田东芒乡红城投资集团有限公司田东县林木深加工产业园（一期）建设项目</t>
  </si>
  <si>
    <t>2109-451022-04-01-987503</t>
  </si>
  <si>
    <t>建设标准厂房、仓储物流中心、交易展示中心、智能制造与研发中心，配套清水处理站、污水处理厂等设施。</t>
  </si>
  <si>
    <t>已完成可研批复、选址意见。</t>
  </si>
  <si>
    <t>广西田东芒乡红城投资集团有限公司</t>
  </si>
  <si>
    <t>利用亚行贷款百色学院中越经济文化交流中心项目</t>
  </si>
  <si>
    <t>百色学院中越经济文化交流中心项目</t>
  </si>
  <si>
    <t>2020-451000-83-01-050585</t>
  </si>
  <si>
    <t>文化事业</t>
  </si>
  <si>
    <t>总建筑面积3.13万平方米。包含中越艺术文化展厅、中越交流演艺中心、中越培训中心。</t>
  </si>
  <si>
    <t>已完成可研批复、环评备案，取得不动产权证。</t>
  </si>
  <si>
    <t>完成项目基础、地下室、支护施工。</t>
  </si>
  <si>
    <t>百色学院</t>
  </si>
  <si>
    <t>贺州市人民政府</t>
  </si>
  <si>
    <t>钟山县中医医院搬迁工程项目</t>
  </si>
  <si>
    <t>2020-451122-84-01-003542</t>
  </si>
  <si>
    <t>建设门（急）诊楼、医技楼、行政楼、住院楼、康复养护中心等。</t>
  </si>
  <si>
    <t>已完成初设批复、用地预审与选址意见书。</t>
  </si>
  <si>
    <t>钟山县中医医院</t>
  </si>
  <si>
    <t>贺州市大湾水库工程</t>
  </si>
  <si>
    <t>贺州市城建集团贺州市大湾水库工程</t>
  </si>
  <si>
    <t>2017-451102-76-01-010756</t>
  </si>
  <si>
    <t>建设水库1座，总库容3242万立方米，铺设26千米输水系统。</t>
  </si>
  <si>
    <t>已完成选址意见、用地预审、社稳报告评估、水保、环评、初设等批复。</t>
  </si>
  <si>
    <t>进场施工道路，导流隧洞施工、大坝上下游围堰及基坑抽排水、基坑开挖及坝肩边坡支护等工作。</t>
  </si>
  <si>
    <t>贺州市城建集团</t>
  </si>
  <si>
    <t>富川县朝东至麦岭二级公路工程</t>
  </si>
  <si>
    <t>富川瑶族自治县交通运输局富川县朝东至麦岭二级公路工程</t>
  </si>
  <si>
    <t>2017-450000-48-01-026102</t>
  </si>
  <si>
    <t>道路总长29.983千米，路基红线宽12米。</t>
  </si>
  <si>
    <t>已完成可研、施工图设计、节能、水保、地灾批复，取得选址意见书。</t>
  </si>
  <si>
    <t>富川瑶族自治县交通运输局</t>
  </si>
  <si>
    <t>广西东融产业园第二停车场（冶金循环产业园厂房配套项目）</t>
  </si>
  <si>
    <t>贺州市正业发展有限公司广西东融产业园第二停车场（冶金循环产业园厂房配套项目）</t>
  </si>
  <si>
    <t>2020-451102-48-01-026544</t>
  </si>
  <si>
    <t>总建筑面积2433.02平方米，新建货车停车场及配套附属设施，货车泊位664个，普通车泊位130个。</t>
  </si>
  <si>
    <t>2021-2023年</t>
  </si>
  <si>
    <t>进场施工。</t>
  </si>
  <si>
    <t>完成项目基础施工。</t>
  </si>
  <si>
    <t>贺州市正业发展有限公司</t>
  </si>
  <si>
    <t>富川新能风力发电有限公司富川石家农业光伏项目</t>
  </si>
  <si>
    <t>2108-450000-04-01-770707</t>
  </si>
  <si>
    <t>建设80兆瓦集中式光伏发电站及配套设备设施。</t>
  </si>
  <si>
    <t>进场施工建设。</t>
  </si>
  <si>
    <t>完成部分基础建设。</t>
  </si>
  <si>
    <t>富川新能风力发电有限公司</t>
  </si>
  <si>
    <t>润电新能源（贺州）有限公司华润电力富川瑶族自治县牛背岭60兆瓦光伏项目</t>
  </si>
  <si>
    <t>2108-450000-04-01-172979</t>
  </si>
  <si>
    <t>建设60兆瓦太阳电池阵列及相应逆变器室、升压变压器室等配套设备。</t>
  </si>
  <si>
    <t>完成前期工作。</t>
  </si>
  <si>
    <t>进场施工，完成部分基础建设。</t>
  </si>
  <si>
    <t>润电新能源（贺州）有限公司</t>
  </si>
  <si>
    <t>贺州市衣线缘服装有限公司贺州市服饰加工基地项目</t>
  </si>
  <si>
    <t>2108-451103-04-01-594867</t>
  </si>
  <si>
    <t>总建筑面积约32万平方米，建设11栋厂房。</t>
  </si>
  <si>
    <t>已完成可研批复、用地预审与选址意见书。</t>
  </si>
  <si>
    <t>进行主体施工。</t>
  </si>
  <si>
    <t>贺州市衣线缘服装有限公司</t>
  </si>
  <si>
    <t>河池市人民政府</t>
  </si>
  <si>
    <t>河池市国有资产投资经营有限责任公司河池市大任产业园药融园原料药生产基地标准厂房项目</t>
  </si>
  <si>
    <t>2019-451209-27-01-024695</t>
  </si>
  <si>
    <t>总建筑面积为22.97万平方米，建设研发、质检楼、综合楼、车间14栋、仓库9栋、全厂总变电站等设施。</t>
  </si>
  <si>
    <t>已完成初设批复，规划选址、环评报告等材料正在编制。</t>
  </si>
  <si>
    <t>完成部分厂房主体施工。</t>
  </si>
  <si>
    <t>河池市国有资产投资经营有限责任公司</t>
  </si>
  <si>
    <t>河池市国有资产投资经营有限责任公司河池市大任产业园药融园药品制剂加工基地标准厂房项目</t>
  </si>
  <si>
    <t>2019-451209-27-01-032581</t>
  </si>
  <si>
    <t>总建筑面积为12.36万平方米，建设药剂加工车间、信息控制中心、药物储备及配送中心等。</t>
  </si>
  <si>
    <t>都安瑶族自治县人民医院整体搬迁项目（一期）</t>
  </si>
  <si>
    <t>都安瑶族自治县国有资产投资经营有限公司都安瑶族自治县人民医院整体搬迁项目（一期）</t>
  </si>
  <si>
    <t>2102-451228-04-01-871550</t>
  </si>
  <si>
    <t>总建筑面积7.4万平方米，建设门诊楼、急诊楼、发热门诊楼等工程。</t>
  </si>
  <si>
    <t>已完成建议书批复、环评批复、用地预审批复、施工招投标。</t>
  </si>
  <si>
    <t>完成总工程量的20%。</t>
  </si>
  <si>
    <t>都安瑶族自治县国有资产投资经营有限公司</t>
  </si>
  <si>
    <t>凤山县水利局上林水库工程</t>
  </si>
  <si>
    <t>2018-451223-76-01-016590</t>
  </si>
  <si>
    <t>项目为小（Ⅰ）型水库，总库容350万立方米，有效库容254.6万立方米，建设一座以供水为主，结合灌溉的综合利用水库。</t>
  </si>
  <si>
    <t>已完成初设批复。</t>
  </si>
  <si>
    <t>计划完成总工程量30%。</t>
  </si>
  <si>
    <t>凤山县水利局</t>
  </si>
  <si>
    <t>河池市高铁站站前广场,交通枢纽及配套路网工程</t>
  </si>
  <si>
    <t>河池市国有资产投资经营有限责任公司河池市高铁站站前广场交通枢纽及配套路网工程</t>
  </si>
  <si>
    <t>2019-451200-78-01-031721</t>
  </si>
  <si>
    <t>建设站前广场、交通枢纽及配套路网。</t>
  </si>
  <si>
    <t>已完成可研、节能、环评批复。</t>
  </si>
  <si>
    <t>路基土石方100%，桥梁70%，房建20%。</t>
  </si>
  <si>
    <t>广西罗城县板阳东水库工程</t>
  </si>
  <si>
    <t>罗城仫佬族自治县水利局广西罗城县板阳东水库工程</t>
  </si>
  <si>
    <t>2017-451225-76-01-039969</t>
  </si>
  <si>
    <t>总库容1386万立方米，由水源工程和输水工程两部分组成。建设水源工程由拦河坝、取水建筑物、下游护岸、上坝道路及水库管理所等。</t>
  </si>
  <si>
    <t>已完成用地预审、环评、初设批复等。</t>
  </si>
  <si>
    <t>输水管线完成开挖30%，挡水坝完成30%，交通道路及水库管理房等均完成30%。</t>
  </si>
  <si>
    <t>罗城仫佬族自治县水利局</t>
  </si>
  <si>
    <t>巴马瑶族自治县滨湖大道项目</t>
  </si>
  <si>
    <t>巴马城市建设投资开发有限公司巴马瑶族自治县滨湖大道项目</t>
  </si>
  <si>
    <t>2017-451227-48-01-040715</t>
  </si>
  <si>
    <t>城市主干路，全长约6.966千米。</t>
  </si>
  <si>
    <t>已完成可研批复、用地意见、环评批复。</t>
  </si>
  <si>
    <t>完成路基、路面，地下管网工程50%。</t>
  </si>
  <si>
    <t>巴马城市建设投资开发有限公司</t>
  </si>
  <si>
    <t>来宾市人民政府</t>
  </si>
  <si>
    <t>象州县桂中森林工业城木材加工标准厂房建设项目（二期）</t>
  </si>
  <si>
    <t>来宾驰普投资开发有限公司象州县桂中森林工业城木材加工标准厂房建设项目（二期）</t>
  </si>
  <si>
    <t>2020-451322-05-03-036418</t>
  </si>
  <si>
    <t>总建筑面积约30万平方米，建设标准厂房。</t>
  </si>
  <si>
    <t>已完成备案、选址意见书，正在开展占林审批和用地指标组卷上报。</t>
  </si>
  <si>
    <t>完成土地平整，开展基础设施建设。</t>
  </si>
  <si>
    <t>来宾驰普投资开发有限公司</t>
  </si>
  <si>
    <t>来宾—东盟国际林业产业园</t>
  </si>
  <si>
    <t>广西福来茂投资有限责任公司来宾—东盟国际林业产业园</t>
  </si>
  <si>
    <t>2020-451302-20-03-032800</t>
  </si>
  <si>
    <t>建设木材及林产品成品区、加工区。</t>
  </si>
  <si>
    <t>完成部分园区道路、征地工作。</t>
  </si>
  <si>
    <t>建设道路工程。</t>
  </si>
  <si>
    <t>广西福来茂投资有限责任公司</t>
  </si>
  <si>
    <t>三江口节能环保生态产业园服装加工标准厂房及配套基础设施建设项目(二期)</t>
  </si>
  <si>
    <t>广西来宾雅居乐节能环保科技有限公司三江口节能环保生态产业园服装加工标准厂房及配套基础设施建设项目(二期)</t>
  </si>
  <si>
    <t>2101-451322-04-01-795196</t>
  </si>
  <si>
    <t>总建筑面积约50万平方米，建设标准厂房及基础配套设施。</t>
  </si>
  <si>
    <t>开展土地清表及场地平整工作。</t>
  </si>
  <si>
    <t>广西来宾雅居乐节能环保科技有限公司</t>
  </si>
  <si>
    <t>G209武宣县东绕城公路</t>
  </si>
  <si>
    <t>武宣县交通运输局G209武宣县东绕城公路</t>
  </si>
  <si>
    <t>2017-451323-48-01-029486</t>
  </si>
  <si>
    <t>一级公路，全长17.1千米，路基红线宽25.5米，路面红线宽24米。</t>
  </si>
  <si>
    <t>已完成初设、环评等批复，正开展施工图设计招标。</t>
  </si>
  <si>
    <t>武宣县交通运输局</t>
  </si>
  <si>
    <t>国道G355象州县城至象州东（梧柳高速公路收费站出口）段道路改建一期工程</t>
  </si>
  <si>
    <t>象州县政通资产经营管理有限公司国道G355象州县城至象州东（梧柳高速公路收费站出口）段道路改建一期工程</t>
  </si>
  <si>
    <t>2019-451322-54-01-022964</t>
  </si>
  <si>
    <t>一期工程实际路线总长5.6千米，路基红线宽24.5/20米。</t>
  </si>
  <si>
    <t>已完成初设、环评、用地预审、施工图设计批复。</t>
  </si>
  <si>
    <t>完成路基工程、桥涵工程施工，路面工程完成30%。</t>
  </si>
  <si>
    <t>象州县政通资产经营管理有限公司</t>
  </si>
  <si>
    <t>武宣县桂中电子智能终端制造基地项目</t>
  </si>
  <si>
    <t>武宣县工业投资有限责任公司武宣县桂中电子智能终端制造基地项目</t>
  </si>
  <si>
    <t>2019-451323-39-01-043607</t>
  </si>
  <si>
    <t>建设标准厂房、研发设计及信息中心、场地平整和土石方工程等。</t>
  </si>
  <si>
    <t>武宣县工业投资有限责任公司</t>
  </si>
  <si>
    <t>正大食品（来宾）有限公司来宾百万头生猪全产业链项目</t>
  </si>
  <si>
    <t>2102-451300-04-01-655151</t>
  </si>
  <si>
    <t>建设年宰100万头生猪规模屠宰场，建设待宰车间、屠宰车间、冷却车间、分割车间、冻结冷藏车间等设施。</t>
  </si>
  <si>
    <t>已完成备案、选址、环评等。</t>
  </si>
  <si>
    <t>正大食品（来宾）有限公司</t>
  </si>
  <si>
    <t>崇左市人民政府</t>
  </si>
  <si>
    <t>广西扶绥山圩产业园雷卡分园标准厂房及配套设施项目</t>
  </si>
  <si>
    <t>广西扶绥启源水务投资有限公司广西扶绥山圩产业园雷卡分园标准厂房及配套设施项目</t>
  </si>
  <si>
    <t>2019-451421-47-01-033874</t>
  </si>
  <si>
    <t>新建标准厂房及综合楼、管理用房等工程，配套路网经五路、纬七路等工程。</t>
  </si>
  <si>
    <t>已完成用地预审与选址意见书、初设批复、环评批复。</t>
  </si>
  <si>
    <t>完成经五路、纬七路建设。</t>
  </si>
  <si>
    <t>广西扶绥启源水务投资有限公司</t>
  </si>
  <si>
    <t>扶绥县人民医院广西-中国东盟青年产业园分院项目</t>
  </si>
  <si>
    <t>广西上龙康养建筑有限公司扶绥县人民医院广西-中国东盟青年产业园分院项目</t>
  </si>
  <si>
    <t>2019-451421-83-01-034286</t>
  </si>
  <si>
    <t>总建筑面积7万平方米，建设住院业务用房、急诊用房、门诊用房、医技科室用房等。</t>
  </si>
  <si>
    <t>已完成初设、环评、用地预审、总平方案批复。</t>
  </si>
  <si>
    <t>完成主体结构封顶。</t>
  </si>
  <si>
    <t>广西上龙康养建筑有限公司</t>
  </si>
  <si>
    <t>宁明县中医医院边合院区项目</t>
  </si>
  <si>
    <t>2020-451400-84-01-003107</t>
  </si>
  <si>
    <t>总建筑面积7.5万平方米，建设门诊综合楼、住院楼、医技楼、中医康复理疗区等。</t>
  </si>
  <si>
    <t>已完成环评批复、初设批复、社稳报告、建设用地批复。</t>
  </si>
  <si>
    <t>完成门诊综合楼、住院楼建设。</t>
  </si>
  <si>
    <t>宁明县中医医院</t>
  </si>
  <si>
    <t>今麦郎饮品（扶绥）有限公司饮料生产项目</t>
  </si>
  <si>
    <t>2103-451421-04-01-644780</t>
  </si>
  <si>
    <t>总建筑面积约6万平方米，建设纯净水生产线、无菌生产线等，以及3栋生产厂房、1栋办公宿舍楼。</t>
  </si>
  <si>
    <t>已完成备案、环评、一期土地招拍挂，正在进行总平图及施工图设计。</t>
  </si>
  <si>
    <t>完成生产车间，饮品车间主体建设。</t>
  </si>
  <si>
    <t>今麦郎饮品（扶绥）有限公司</t>
  </si>
  <si>
    <t>南宁珀源能源材料有限公司扶绥分公司扶绥县珀源新材料产业园基地项目</t>
  </si>
  <si>
    <t>2104-451421-04-01-153144</t>
  </si>
  <si>
    <t>总建筑面积5万平方米，建设标准厂房、仓库、办公楼、宿舍及附属配套设施，年产胶黏剂系列产品1200吨等产品。</t>
  </si>
  <si>
    <t>已完成备案、用地预审与选址意见书。</t>
  </si>
  <si>
    <t>完成1号厂房主体建设、7#厂房土地平整、桩基础施工。</t>
  </si>
  <si>
    <t>南宁珀源能源材料有限公司扶绥分公司</t>
  </si>
  <si>
    <t>扶绥县空港扶贫创业城项目</t>
  </si>
  <si>
    <t>广西扶绥启源水务投资有限公司扶绥县空港扶贫创业城项目</t>
  </si>
  <si>
    <t>2020-451421-47-01-053761</t>
  </si>
  <si>
    <t>总建筑面积27.9万平方米，建设农村产权交易中心、标准厂房等工程。</t>
  </si>
  <si>
    <t>已完成用地预审和选址意见书。</t>
  </si>
  <si>
    <t>大新德天至硕龙公路</t>
  </si>
  <si>
    <t>广西崇左市城市建设投资发展集团有限公司大新德天至硕龙公路</t>
  </si>
  <si>
    <t>2018-451424-48-01-033415</t>
  </si>
  <si>
    <t>道路全长13.9千米，路基红线宽10米。</t>
  </si>
  <si>
    <t>已完成初设、施工图设计、用地预审、社稳、地灾、环评、水保批复。</t>
  </si>
  <si>
    <t>完成建设用地征地60%，完成路基工程30%。</t>
  </si>
  <si>
    <t>广西崇左市城市建设投资发展集团有限公司</t>
  </si>
  <si>
    <t>S313崇左至龙州响水公路</t>
  </si>
  <si>
    <t>崇左市交通运输局S313崇左至龙州响水公路</t>
  </si>
  <si>
    <t>2019-451400-48-01-044585</t>
  </si>
  <si>
    <t>道路总长29千米，路基红线宽22.5米。</t>
  </si>
  <si>
    <t>已完成工可批复、用地预审、地灾、文物影响评估、社稳批复。</t>
  </si>
  <si>
    <t>完成路面改造。</t>
  </si>
  <si>
    <t>崇左市交通运输局</t>
  </si>
  <si>
    <t>广西左江山秀船闸扩能工程</t>
  </si>
  <si>
    <t>崇左市交通运输局广西左江山秀船闸扩能工程</t>
  </si>
  <si>
    <t>2018-451421-55-01-004798</t>
  </si>
  <si>
    <t>船闸等级为Ⅲ级（兼顾2000吨级船闸）。</t>
  </si>
  <si>
    <t>已完成初设批复、环评批复、社稳批复、规划选址、一期用地预审、用林手续、文物影响评估。</t>
  </si>
  <si>
    <t>完成建设用地征地70%，完成临时工程50%，完成土石方工程10%。</t>
  </si>
  <si>
    <t>大新恩城水乡国际康养旅游度假区</t>
  </si>
  <si>
    <t>广西卓儒文化投资有限公司大新恩城水乡国际康养旅游度假区</t>
  </si>
  <si>
    <t>2020-451424-90-03-018758</t>
  </si>
  <si>
    <t>建设游客服务中心、停车场、景区道路、水上游乐场、儿童乐园等。</t>
  </si>
  <si>
    <t>已完成备案、节能批复、环评批复、用地预审与选址意见书、一期用地农转用手续。</t>
  </si>
  <si>
    <t>完成游客服务中心、水厂项目主体建设。</t>
  </si>
  <si>
    <t>广西卓儒文化投资有限公司</t>
  </si>
  <si>
    <t>大型钢结构加工厂建设项目</t>
  </si>
  <si>
    <t>广西华泰钢结构有限公司大型钢结构加工厂建设项目</t>
  </si>
  <si>
    <t>2020-451421-33-03-059363</t>
  </si>
  <si>
    <t xml:space="preserve">总建筑面积8万平方米，建设钢结构加工生产线及办公楼等配套设施。                            </t>
  </si>
  <si>
    <t>已完成备案、用地预审与选址意见书、社稳批复、林地许可。</t>
  </si>
  <si>
    <t>完成4#钢结构生产车间主体工程建设。</t>
  </si>
  <si>
    <t>广西华泰钢结构有限公司</t>
  </si>
  <si>
    <t>广西钢之泰装配式绿色建筑产业基地项目（二期）</t>
  </si>
  <si>
    <t>广西钢之泰装配式绿色建筑产业有限公司广西钢之泰装配式绿色建筑产业基地项目（二期）</t>
  </si>
  <si>
    <t>2020-451403-33-03-044434</t>
  </si>
  <si>
    <t>总建筑面积约29.7万平方米，建设25条装配式建筑产品生产线、PC生产线10条、装配式楼面板8条、装配式配件生产线4条和配套设施等。</t>
  </si>
  <si>
    <t>已完成备案，取得项目建设基地红线图。</t>
  </si>
  <si>
    <t>生活区员工宿舍楼和餐厅楼投入使用，完成4#厂房建设。</t>
  </si>
  <si>
    <t>广西钢之泰装配式绿色建筑产业有限公司</t>
  </si>
  <si>
    <t>天等县返乡创业园产业及配套基础设施工程</t>
  </si>
  <si>
    <t>天等县农业发展投资有限责任公司天等县返乡创业园产业及配套基础设施工程</t>
  </si>
  <si>
    <t>2108-451425-04-01-538445</t>
  </si>
  <si>
    <t>总建筑面积9万平方米。建设标准厂房（钢结构、混凝土结构）、物流园。</t>
  </si>
  <si>
    <t>完成建议书批复、用地预审与选址意见，签订施工合同。</t>
  </si>
  <si>
    <t>完成物流园工程、钢结构厂房工程，园区配套路网工程50%，混凝土结构标准厂房工程50%。</t>
  </si>
  <si>
    <t>天等县农业发展投资有限责任公司</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</si>
</sst>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quot;月&quot;"/>
    <numFmt numFmtId="177" formatCode="General&quot;项&quot;"/>
    <numFmt numFmtId="178" formatCode="0_ "/>
    <numFmt numFmtId="179" formatCode="&quot;由2021年&quot;@&quot;结&quot;&quot;转&quot;"/>
    <numFmt numFmtId="180" formatCode="0_);[Red]\(0\)"/>
  </numFmts>
  <fonts count="33">
    <font>
      <sz val="12"/>
      <name val="宋体"/>
      <charset val="134"/>
    </font>
    <font>
      <sz val="11"/>
      <color indexed="8"/>
      <name val="宋体"/>
      <charset val="134"/>
      <scheme val="minor"/>
    </font>
    <font>
      <b/>
      <sz val="11"/>
      <color indexed="8"/>
      <name val="宋体"/>
      <charset val="134"/>
      <scheme val="minor"/>
    </font>
    <font>
      <sz val="11"/>
      <name val="宋体"/>
      <charset val="134"/>
    </font>
    <font>
      <b/>
      <sz val="11"/>
      <name val="宋体"/>
      <charset val="134"/>
    </font>
    <font>
      <sz val="11"/>
      <color rgb="FFFF0000"/>
      <name val="宋体"/>
      <charset val="134"/>
      <scheme val="minor"/>
    </font>
    <font>
      <sz val="11"/>
      <color theme="1"/>
      <name val="宋体"/>
      <charset val="134"/>
      <scheme val="minor"/>
    </font>
    <font>
      <sz val="18"/>
      <color indexed="8"/>
      <name val="宋体"/>
      <charset val="134"/>
      <scheme val="minor"/>
    </font>
    <font>
      <sz val="16"/>
      <name val="黑体"/>
      <charset val="134"/>
    </font>
    <font>
      <sz val="14"/>
      <name val="宋体"/>
      <charset val="134"/>
    </font>
    <font>
      <sz val="20"/>
      <name val="方正小标宋简体"/>
      <charset val="134"/>
    </font>
    <font>
      <b/>
      <sz val="16"/>
      <name val="宋体"/>
      <charset val="134"/>
    </font>
    <font>
      <sz val="16"/>
      <name val="宋体"/>
      <charset val="134"/>
    </font>
    <font>
      <sz val="16"/>
      <name val="宋体"/>
      <charset val="134"/>
      <scheme val="minor"/>
    </font>
    <font>
      <b/>
      <sz val="16"/>
      <name val="宋体"/>
      <charset val="134"/>
      <scheme val="minor"/>
    </font>
    <font>
      <sz val="16"/>
      <color theme="1"/>
      <name val="宋体"/>
      <charset val="134"/>
      <scheme val="minor"/>
    </font>
    <font>
      <sz val="11"/>
      <color theme="0"/>
      <name val="宋体"/>
      <charset val="134"/>
      <scheme val="minor"/>
    </font>
    <font>
      <b/>
      <sz val="11"/>
      <color rgb="FF3F3F3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8"/>
      <color theme="3"/>
      <name val="宋体"/>
      <charset val="134"/>
      <scheme val="minor"/>
    </font>
    <font>
      <sz val="11"/>
      <color rgb="FF9C6500"/>
      <name val="宋体"/>
      <charset val="134"/>
      <scheme val="minor"/>
    </font>
    <font>
      <sz val="11"/>
      <color rgb="FF3F3F76"/>
      <name val="宋体"/>
      <charset val="134"/>
      <scheme val="minor"/>
    </font>
    <font>
      <b/>
      <sz val="11"/>
      <color theme="1"/>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s>
  <fills count="36">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4">
    <xf numFmtId="0" fontId="0" fillId="0" borderId="0">
      <alignment vertical="center"/>
    </xf>
    <xf numFmtId="42" fontId="0" fillId="0" borderId="0" applyFont="0" applyFill="0" applyBorder="0" applyAlignment="0" applyProtection="0">
      <alignment vertical="center"/>
    </xf>
    <xf numFmtId="0" fontId="6" fillId="22" borderId="0" applyNumberFormat="0" applyBorder="0" applyAlignment="0" applyProtection="0">
      <alignment vertical="center"/>
    </xf>
    <xf numFmtId="0" fontId="28" fillId="27"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6" borderId="0" applyNumberFormat="0" applyBorder="0" applyAlignment="0" applyProtection="0">
      <alignment vertical="center"/>
    </xf>
    <xf numFmtId="0" fontId="20" fillId="12" borderId="0" applyNumberFormat="0" applyBorder="0" applyAlignment="0" applyProtection="0">
      <alignment vertical="center"/>
    </xf>
    <xf numFmtId="43" fontId="0" fillId="0" borderId="0" applyFont="0" applyFill="0" applyBorder="0" applyAlignment="0" applyProtection="0">
      <alignment vertical="center"/>
    </xf>
    <xf numFmtId="0" fontId="16" fillId="1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6" fillId="0" borderId="0">
      <alignment vertical="center"/>
    </xf>
    <xf numFmtId="0" fontId="1" fillId="26" borderId="10" applyNumberFormat="0" applyFont="0" applyAlignment="0" applyProtection="0">
      <alignment vertical="center"/>
    </xf>
    <xf numFmtId="0" fontId="16" fillId="25" borderId="0" applyNumberFormat="0" applyBorder="0" applyAlignment="0" applyProtection="0">
      <alignment vertical="center"/>
    </xf>
    <xf numFmtId="0" fontId="1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8" applyNumberFormat="0" applyFill="0" applyAlignment="0" applyProtection="0">
      <alignment vertical="center"/>
    </xf>
    <xf numFmtId="0" fontId="0" fillId="0" borderId="0"/>
    <xf numFmtId="0" fontId="30" fillId="0" borderId="8" applyNumberFormat="0" applyFill="0" applyAlignment="0" applyProtection="0">
      <alignment vertical="center"/>
    </xf>
    <xf numFmtId="0" fontId="16" fillId="18" borderId="0" applyNumberFormat="0" applyBorder="0" applyAlignment="0" applyProtection="0">
      <alignment vertical="center"/>
    </xf>
    <xf numFmtId="0" fontId="18" fillId="0" borderId="12" applyNumberFormat="0" applyFill="0" applyAlignment="0" applyProtection="0">
      <alignment vertical="center"/>
    </xf>
    <xf numFmtId="0" fontId="16" fillId="24" borderId="0" applyNumberFormat="0" applyBorder="0" applyAlignment="0" applyProtection="0">
      <alignment vertical="center"/>
    </xf>
    <xf numFmtId="0" fontId="17" fillId="8" borderId="5" applyNumberFormat="0" applyAlignment="0" applyProtection="0">
      <alignment vertical="center"/>
    </xf>
    <xf numFmtId="0" fontId="25" fillId="8" borderId="9" applyNumberFormat="0" applyAlignment="0" applyProtection="0">
      <alignment vertical="center"/>
    </xf>
    <xf numFmtId="0" fontId="21" fillId="15" borderId="6" applyNumberFormat="0" applyAlignment="0" applyProtection="0">
      <alignment vertical="center"/>
    </xf>
    <xf numFmtId="0" fontId="6" fillId="34" borderId="0" applyNumberFormat="0" applyBorder="0" applyAlignment="0" applyProtection="0">
      <alignment vertical="center"/>
    </xf>
    <xf numFmtId="0" fontId="16" fillId="30" borderId="0" applyNumberFormat="0" applyBorder="0" applyAlignment="0" applyProtection="0">
      <alignment vertical="center"/>
    </xf>
    <xf numFmtId="0" fontId="23" fillId="0" borderId="7" applyNumberFormat="0" applyFill="0" applyAlignment="0" applyProtection="0">
      <alignment vertical="center"/>
    </xf>
    <xf numFmtId="0" fontId="29" fillId="0" borderId="11" applyNumberFormat="0" applyFill="0" applyAlignment="0" applyProtection="0">
      <alignment vertical="center"/>
    </xf>
    <xf numFmtId="0" fontId="31" fillId="33" borderId="0" applyNumberFormat="0" applyBorder="0" applyAlignment="0" applyProtection="0">
      <alignment vertical="center"/>
    </xf>
    <xf numFmtId="0" fontId="27" fillId="23" borderId="0" applyNumberFormat="0" applyBorder="0" applyAlignment="0" applyProtection="0">
      <alignment vertical="center"/>
    </xf>
    <xf numFmtId="0" fontId="6" fillId="21" borderId="0" applyNumberFormat="0" applyBorder="0" applyAlignment="0" applyProtection="0">
      <alignment vertical="center"/>
    </xf>
    <xf numFmtId="0" fontId="16" fillId="7" borderId="0" applyNumberFormat="0" applyBorder="0" applyAlignment="0" applyProtection="0">
      <alignment vertical="center"/>
    </xf>
    <xf numFmtId="0" fontId="6" fillId="20" borderId="0" applyNumberFormat="0" applyBorder="0" applyAlignment="0" applyProtection="0">
      <alignment vertical="center"/>
    </xf>
    <xf numFmtId="0" fontId="6" fillId="14" borderId="0" applyNumberFormat="0" applyBorder="0" applyAlignment="0" applyProtection="0">
      <alignment vertical="center"/>
    </xf>
    <xf numFmtId="0" fontId="6" fillId="32" borderId="0" applyNumberFormat="0" applyBorder="0" applyAlignment="0" applyProtection="0">
      <alignment vertical="center"/>
    </xf>
    <xf numFmtId="0" fontId="6" fillId="11" borderId="0" applyNumberFormat="0" applyBorder="0" applyAlignment="0" applyProtection="0">
      <alignment vertical="center"/>
    </xf>
    <xf numFmtId="0" fontId="16" fillId="6" borderId="0" applyNumberFormat="0" applyBorder="0" applyAlignment="0" applyProtection="0">
      <alignment vertical="center"/>
    </xf>
    <xf numFmtId="0" fontId="0" fillId="0" borderId="0"/>
    <xf numFmtId="0" fontId="16" fillId="29" borderId="0" applyNumberFormat="0" applyBorder="0" applyAlignment="0" applyProtection="0">
      <alignment vertical="center"/>
    </xf>
    <xf numFmtId="0" fontId="6" fillId="31" borderId="0" applyNumberFormat="0" applyBorder="0" applyAlignment="0" applyProtection="0">
      <alignment vertical="center"/>
    </xf>
    <xf numFmtId="0" fontId="6" fillId="10" borderId="0" applyNumberFormat="0" applyBorder="0" applyAlignment="0" applyProtection="0">
      <alignment vertical="center"/>
    </xf>
    <xf numFmtId="0" fontId="16" fillId="5" borderId="0" applyNumberFormat="0" applyBorder="0" applyAlignment="0" applyProtection="0">
      <alignment vertical="center"/>
    </xf>
    <xf numFmtId="0" fontId="6" fillId="13" borderId="0" applyNumberFormat="0" applyBorder="0" applyAlignment="0" applyProtection="0">
      <alignment vertical="center"/>
    </xf>
    <xf numFmtId="0" fontId="16" fillId="17" borderId="0" applyNumberFormat="0" applyBorder="0" applyAlignment="0" applyProtection="0">
      <alignment vertical="center"/>
    </xf>
    <xf numFmtId="0" fontId="16" fillId="28"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16" fillId="35" borderId="0" applyNumberFormat="0" applyBorder="0" applyAlignment="0" applyProtection="0">
      <alignment vertical="center"/>
    </xf>
    <xf numFmtId="0" fontId="1" fillId="0" borderId="0">
      <alignment vertical="center"/>
    </xf>
  </cellStyleXfs>
  <cellXfs count="7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0" xfId="0" applyFill="1">
      <alignment vertical="center"/>
    </xf>
    <xf numFmtId="0" fontId="2" fillId="3" borderId="0" xfId="0" applyFont="1" applyFill="1" applyBorder="1" applyAlignment="1">
      <alignment horizontal="center" vertical="center" wrapText="1"/>
    </xf>
    <xf numFmtId="0" fontId="0" fillId="3" borderId="0" xfId="0" applyFill="1">
      <alignment vertical="center"/>
    </xf>
    <xf numFmtId="0" fontId="0" fillId="2" borderId="0" xfId="0" applyFill="1">
      <alignment vertical="center"/>
    </xf>
    <xf numFmtId="0" fontId="2" fillId="4" borderId="0" xfId="0" applyFont="1" applyFill="1" applyBorder="1" applyAlignment="1">
      <alignment horizontal="center" vertical="center" wrapText="1"/>
    </xf>
    <xf numFmtId="0" fontId="3" fillId="3" borderId="0" xfId="0" applyFont="1" applyFill="1" applyBorder="1" applyAlignment="1">
      <alignment horizontal="center" vertical="center"/>
    </xf>
    <xf numFmtId="0" fontId="4" fillId="4" borderId="0" xfId="0" applyFont="1" applyFill="1" applyBorder="1" applyAlignment="1">
      <alignment horizontal="center" vertical="center" wrapText="1"/>
    </xf>
    <xf numFmtId="0" fontId="1" fillId="4" borderId="0" xfId="0" applyFont="1" applyFill="1" applyBorder="1" applyAlignment="1">
      <alignment vertical="center"/>
    </xf>
    <xf numFmtId="0" fontId="1" fillId="3" borderId="0" xfId="0" applyFont="1" applyFill="1" applyBorder="1" applyAlignment="1">
      <alignment vertical="center"/>
    </xf>
    <xf numFmtId="0" fontId="1" fillId="4" borderId="0" xfId="0" applyFont="1" applyFill="1" applyAlignment="1">
      <alignment vertical="center"/>
    </xf>
    <xf numFmtId="0" fontId="1" fillId="2" borderId="0" xfId="0" applyFont="1" applyFill="1" applyBorder="1" applyAlignment="1">
      <alignment vertical="center"/>
    </xf>
    <xf numFmtId="0" fontId="5" fillId="2" borderId="0" xfId="0" applyFont="1" applyFill="1" applyBorder="1" applyAlignment="1">
      <alignment vertical="center"/>
    </xf>
    <xf numFmtId="0" fontId="5" fillId="4" borderId="0" xfId="0" applyFont="1" applyFill="1" applyBorder="1" applyAlignment="1">
      <alignment vertical="center"/>
    </xf>
    <xf numFmtId="0" fontId="6" fillId="4" borderId="0" xfId="0" applyFont="1" applyFill="1" applyBorder="1" applyAlignment="1">
      <alignment vertical="center"/>
    </xf>
    <xf numFmtId="0" fontId="3" fillId="0" borderId="0" xfId="0" applyFont="1" applyFill="1" applyBorder="1" applyAlignment="1">
      <alignment vertical="center"/>
    </xf>
    <xf numFmtId="0" fontId="0" fillId="4" borderId="0" xfId="0"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0" xfId="0" applyNumberFormat="1" applyFont="1" applyFill="1" applyBorder="1" applyAlignment="1">
      <alignment horizontal="center" vertical="center"/>
    </xf>
    <xf numFmtId="178" fontId="1"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8" fillId="0" borderId="0" xfId="0" applyFont="1" applyFill="1" applyAlignment="1">
      <alignment horizontal="left" vertical="center" wrapText="1"/>
    </xf>
    <xf numFmtId="0" fontId="9" fillId="0" borderId="0" xfId="0" applyFont="1" applyFill="1" applyBorder="1" applyAlignment="1">
      <alignment horizontal="left" vertical="center"/>
    </xf>
    <xf numFmtId="0" fontId="9" fillId="0" borderId="0" xfId="0" applyNumberFormat="1"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NumberFormat="1" applyFont="1" applyFill="1" applyAlignment="1">
      <alignment horizontal="center" vertical="center"/>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vertical="center" wrapText="1"/>
    </xf>
    <xf numFmtId="0" fontId="11" fillId="0" borderId="4" xfId="0" applyFont="1" applyFill="1" applyBorder="1" applyAlignment="1">
      <alignment horizontal="left" vertical="center" wrapText="1"/>
    </xf>
    <xf numFmtId="177" fontId="11"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7" fontId="12" fillId="0" borderId="1" xfId="0" applyNumberFormat="1" applyFont="1" applyFill="1" applyBorder="1" applyAlignment="1">
      <alignment horizontal="left" vertical="center" wrapText="1"/>
    </xf>
    <xf numFmtId="176"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176" fontId="14" fillId="0" borderId="1"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2" fillId="0" borderId="1" xfId="50" applyFont="1" applyFill="1" applyBorder="1" applyAlignment="1">
      <alignment horizontal="left" vertical="center" wrapText="1"/>
    </xf>
    <xf numFmtId="178" fontId="9" fillId="0" borderId="0"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Alignment="1">
      <alignment horizontal="left" vertical="center"/>
    </xf>
    <xf numFmtId="178" fontId="11" fillId="0" borderId="1" xfId="0" applyNumberFormat="1" applyFont="1" applyFill="1" applyBorder="1" applyAlignment="1">
      <alignment horizontal="center" vertical="center" wrapText="1"/>
    </xf>
    <xf numFmtId="0" fontId="2" fillId="0" borderId="0" xfId="0" applyFont="1" applyFill="1" applyBorder="1" applyAlignment="1">
      <alignment vertical="center"/>
    </xf>
    <xf numFmtId="178" fontId="12" fillId="0" borderId="1" xfId="0" applyNumberFormat="1" applyFont="1" applyFill="1" applyBorder="1" applyAlignment="1">
      <alignment horizontal="center" vertical="center" wrapText="1"/>
    </xf>
    <xf numFmtId="178" fontId="12" fillId="0" borderId="1" xfId="0" applyNumberFormat="1" applyFont="1" applyFill="1" applyBorder="1" applyAlignment="1">
      <alignment horizontal="left" vertical="center" wrapText="1"/>
    </xf>
    <xf numFmtId="179" fontId="12" fillId="0" borderId="1" xfId="0" applyNumberFormat="1" applyFont="1" applyFill="1" applyBorder="1" applyAlignment="1">
      <alignment horizontal="left" vertical="center" wrapText="1"/>
    </xf>
    <xf numFmtId="0" fontId="2" fillId="2" borderId="0" xfId="0" applyFont="1" applyFill="1" applyBorder="1" applyAlignment="1">
      <alignment vertical="center"/>
    </xf>
    <xf numFmtId="178" fontId="13" fillId="0" borderId="1" xfId="0" applyNumberFormat="1" applyFont="1" applyFill="1" applyBorder="1" applyAlignment="1">
      <alignment horizontal="center" vertical="center" wrapText="1"/>
    </xf>
    <xf numFmtId="0" fontId="2" fillId="3" borderId="0" xfId="0" applyFont="1" applyFill="1" applyBorder="1" applyAlignment="1">
      <alignment vertical="center"/>
    </xf>
    <xf numFmtId="0" fontId="13" fillId="0" borderId="1" xfId="0" applyFont="1" applyFill="1" applyBorder="1" applyAlignment="1">
      <alignment horizontal="center" vertical="center"/>
    </xf>
    <xf numFmtId="0" fontId="13" fillId="0" borderId="1" xfId="0" applyNumberFormat="1" applyFont="1" applyFill="1" applyBorder="1" applyAlignment="1">
      <alignment horizontal="left" vertical="center" wrapText="1"/>
    </xf>
    <xf numFmtId="0" fontId="2" fillId="4" borderId="0" xfId="0" applyFont="1" applyFill="1" applyBorder="1" applyAlignment="1">
      <alignment vertical="center"/>
    </xf>
    <xf numFmtId="178" fontId="12" fillId="0" borderId="1" xfId="50" applyNumberFormat="1" applyFont="1" applyFill="1" applyBorder="1" applyAlignment="1">
      <alignment horizontal="center" vertical="center" wrapText="1"/>
    </xf>
    <xf numFmtId="0" fontId="12" fillId="0" borderId="1" xfId="50" applyNumberFormat="1" applyFont="1" applyFill="1" applyBorder="1" applyAlignment="1">
      <alignment horizontal="left" vertical="center" wrapText="1"/>
    </xf>
    <xf numFmtId="178" fontId="12" fillId="0" borderId="1" xfId="21" applyNumberFormat="1" applyFont="1" applyFill="1" applyBorder="1" applyAlignment="1">
      <alignment horizontal="center" vertical="center" wrapText="1"/>
    </xf>
    <xf numFmtId="0" fontId="12" fillId="0" borderId="1" xfId="13" applyFont="1" applyFill="1" applyBorder="1" applyAlignment="1">
      <alignment horizontal="left" vertical="center" wrapText="1"/>
    </xf>
    <xf numFmtId="180" fontId="12" fillId="0" borderId="1" xfId="50" applyNumberFormat="1"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3" fillId="4" borderId="0" xfId="0" applyFont="1" applyFill="1" applyBorder="1" applyAlignment="1">
      <alignment vertical="center"/>
    </xf>
    <xf numFmtId="178" fontId="13"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8" fontId="14"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left" vertical="center" wrapText="1"/>
    </xf>
    <xf numFmtId="57" fontId="12" fillId="0" borderId="1" xfId="0" applyNumberFormat="1" applyFont="1" applyFill="1" applyBorder="1" applyAlignment="1">
      <alignment horizontal="left" vertical="center" wrapText="1"/>
    </xf>
    <xf numFmtId="0" fontId="0" fillId="0" borderId="0" xfId="0" applyFont="1" applyAlignment="1">
      <alignment horizontal="left" vertical="center"/>
    </xf>
    <xf numFmtId="0" fontId="0" fillId="0" borderId="0" xfId="0"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0,0_x000d__x000a_NA_x000d__x000a_"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10 10 2 2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0,0&#13;&#10;NA&#13;&#10;" xfId="50"/>
    <cellStyle name="40% - 强调文字颜色 6" xfId="51" builtinId="51"/>
    <cellStyle name="60% - 强调文字颜色 6" xfId="52" builtinId="52"/>
    <cellStyle name="常规 2" xfId="53"/>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165</xdr:row>
      <xdr:rowOff>0</xdr:rowOff>
    </xdr:from>
    <xdr:to>
      <xdr:col>10</xdr:col>
      <xdr:colOff>107315</xdr:colOff>
      <xdr:row>165</xdr:row>
      <xdr:rowOff>198120</xdr:rowOff>
    </xdr:to>
    <xdr:sp>
      <xdr:nvSpPr>
        <xdr:cNvPr id="2"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3"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4"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5"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2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2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2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2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2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2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26"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27"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28"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29"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30"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31"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32"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33"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3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3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3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3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3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3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4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5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5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5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5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54"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55"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56"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57"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58"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59"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60"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61"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6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7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8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8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82"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83"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84"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85"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86"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87"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88"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89"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9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0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10"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11"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12"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13"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14"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15"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16"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17"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1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1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2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3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38"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39"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40"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41"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42"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43"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44"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107315</xdr:colOff>
      <xdr:row>165</xdr:row>
      <xdr:rowOff>198120</xdr:rowOff>
    </xdr:to>
    <xdr:sp>
      <xdr:nvSpPr>
        <xdr:cNvPr id="145" name="Text Box 2905"/>
        <xdr:cNvSpPr txBox="1"/>
      </xdr:nvSpPr>
      <xdr:spPr>
        <a:xfrm>
          <a:off x="11002645" y="225718370"/>
          <a:ext cx="107315"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4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4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4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4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6"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7"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8"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59"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0"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1"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2"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3"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4"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198120</xdr:rowOff>
    </xdr:to>
    <xdr:sp>
      <xdr:nvSpPr>
        <xdr:cNvPr id="165" name="Text Box 2905"/>
        <xdr:cNvSpPr txBox="1"/>
      </xdr:nvSpPr>
      <xdr:spPr>
        <a:xfrm>
          <a:off x="11002645" y="225718370"/>
          <a:ext cx="93980" cy="198120"/>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66"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67"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68" name="Text Box 2905"/>
        <xdr:cNvSpPr txBox="1"/>
      </xdr:nvSpPr>
      <xdr:spPr>
        <a:xfrm>
          <a:off x="11002645" y="225718370"/>
          <a:ext cx="93980" cy="227965"/>
        </a:xfrm>
        <a:prstGeom prst="rect">
          <a:avLst/>
        </a:prstGeom>
        <a:noFill/>
        <a:ln w="9525">
          <a:noFill/>
        </a:ln>
      </xdr:spPr>
    </xdr:sp>
    <xdr:clientData/>
  </xdr:twoCellAnchor>
  <xdr:twoCellAnchor editAs="oneCell">
    <xdr:from>
      <xdr:col>10</xdr:col>
      <xdr:colOff>0</xdr:colOff>
      <xdr:row>165</xdr:row>
      <xdr:rowOff>0</xdr:rowOff>
    </xdr:from>
    <xdr:to>
      <xdr:col>10</xdr:col>
      <xdr:colOff>93980</xdr:colOff>
      <xdr:row>165</xdr:row>
      <xdr:rowOff>227965</xdr:rowOff>
    </xdr:to>
    <xdr:sp>
      <xdr:nvSpPr>
        <xdr:cNvPr id="169" name="Text Box 2905"/>
        <xdr:cNvSpPr txBox="1"/>
      </xdr:nvSpPr>
      <xdr:spPr>
        <a:xfrm>
          <a:off x="11002645" y="225718370"/>
          <a:ext cx="93980" cy="22796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C237"/>
  <sheetViews>
    <sheetView tabSelected="1" view="pageBreakPreview" zoomScale="55" zoomScaleNormal="70" zoomScaleSheetLayoutView="55" workbookViewId="0">
      <pane ySplit="4" topLeftCell="A134" activePane="bottomLeft" state="frozen"/>
      <selection/>
      <selection pane="bottomLeft" activeCell="S135" sqref="S135"/>
    </sheetView>
  </sheetViews>
  <sheetFormatPr defaultColWidth="9" defaultRowHeight="22.5"/>
  <cols>
    <col min="1" max="1" width="5.225" style="21" customWidth="1"/>
    <col min="2" max="2" width="28.6333333333333" style="22" hidden="1" customWidth="1"/>
    <col min="3" max="3" width="28.6333333333333" style="22" customWidth="1"/>
    <col min="4" max="4" width="14.75" style="22" customWidth="1"/>
    <col min="5" max="5" width="8.25" style="22" customWidth="1"/>
    <col min="6" max="6" width="39.9916666666667" style="22" customWidth="1"/>
    <col min="7" max="7" width="11.8166666666667" style="22" customWidth="1"/>
    <col min="8" max="8" width="8.39166666666667" style="23" customWidth="1"/>
    <col min="9" max="9" width="14.5416666666667" style="24" customWidth="1"/>
    <col min="10" max="10" width="12.7916666666667" style="24" customWidth="1"/>
    <col min="11" max="11" width="37.95" style="22" customWidth="1"/>
    <col min="12" max="12" width="35.6833333333333" style="22" customWidth="1"/>
    <col min="13" max="13" width="12.05" style="22" customWidth="1"/>
    <col min="14" max="14" width="11.1333333333333" style="25" customWidth="1"/>
    <col min="15" max="15" width="9.84166666666667" style="25" customWidth="1"/>
    <col min="16" max="237" width="9" style="1"/>
  </cols>
  <sheetData>
    <row r="1" s="1" customFormat="1" ht="29" customHeight="1" spans="1:15">
      <c r="A1" s="26" t="s">
        <v>0</v>
      </c>
      <c r="B1" s="26"/>
      <c r="C1" s="26"/>
      <c r="D1" s="27"/>
      <c r="E1" s="27"/>
      <c r="F1" s="27"/>
      <c r="G1" s="27"/>
      <c r="H1" s="28"/>
      <c r="I1" s="50"/>
      <c r="J1" s="50"/>
      <c r="K1" s="27"/>
      <c r="L1" s="27"/>
      <c r="M1" s="27"/>
      <c r="N1" s="51"/>
      <c r="O1" s="51"/>
    </row>
    <row r="2" s="1" customFormat="1" ht="56.1" customHeight="1" spans="1:15">
      <c r="A2" s="29" t="s">
        <v>1</v>
      </c>
      <c r="B2" s="29"/>
      <c r="C2" s="30"/>
      <c r="D2" s="30"/>
      <c r="E2" s="30"/>
      <c r="F2" s="30"/>
      <c r="G2" s="30"/>
      <c r="H2" s="29"/>
      <c r="I2" s="29"/>
      <c r="J2" s="29"/>
      <c r="K2" s="30"/>
      <c r="L2" s="30"/>
      <c r="M2" s="30"/>
      <c r="N2" s="30"/>
      <c r="O2" s="30"/>
    </row>
    <row r="3" s="1" customFormat="1" ht="30" customHeight="1" spans="1:15">
      <c r="A3" s="31"/>
      <c r="B3" s="27"/>
      <c r="C3" s="27"/>
      <c r="D3" s="27"/>
      <c r="E3" s="27"/>
      <c r="F3" s="27"/>
      <c r="G3" s="27"/>
      <c r="H3" s="32"/>
      <c r="I3" s="50"/>
      <c r="J3" s="50"/>
      <c r="K3" s="27"/>
      <c r="L3" s="27"/>
      <c r="M3" s="52" t="s">
        <v>2</v>
      </c>
      <c r="N3" s="52"/>
      <c r="O3" s="52"/>
    </row>
    <row r="4" s="2" customFormat="1" ht="62" customHeight="1" spans="1:15">
      <c r="A4" s="33" t="s">
        <v>3</v>
      </c>
      <c r="B4" s="33" t="s">
        <v>4</v>
      </c>
      <c r="C4" s="33" t="s">
        <v>4</v>
      </c>
      <c r="D4" s="33" t="s">
        <v>5</v>
      </c>
      <c r="E4" s="33" t="s">
        <v>6</v>
      </c>
      <c r="F4" s="33" t="s">
        <v>7</v>
      </c>
      <c r="G4" s="33" t="s">
        <v>8</v>
      </c>
      <c r="H4" s="34" t="s">
        <v>9</v>
      </c>
      <c r="I4" s="53" t="s">
        <v>10</v>
      </c>
      <c r="J4" s="53" t="s">
        <v>11</v>
      </c>
      <c r="K4" s="33" t="s">
        <v>12</v>
      </c>
      <c r="L4" s="33" t="s">
        <v>13</v>
      </c>
      <c r="M4" s="33" t="s">
        <v>14</v>
      </c>
      <c r="N4" s="33" t="s">
        <v>15</v>
      </c>
      <c r="O4" s="33" t="s">
        <v>16</v>
      </c>
    </row>
    <row r="5" s="3" customFormat="1" ht="50" customHeight="1" spans="1:237">
      <c r="A5" s="35" t="s">
        <v>17</v>
      </c>
      <c r="B5" s="36"/>
      <c r="C5" s="37"/>
      <c r="D5" s="38">
        <f>D6+D13+D18+D23+D25+D27+D29+D52+D60+D76+D92+D107+D129+D142+D156+D168+D178+D186+D194+D202</f>
        <v>190</v>
      </c>
      <c r="E5" s="39"/>
      <c r="F5" s="39"/>
      <c r="G5" s="39"/>
      <c r="H5" s="34"/>
      <c r="I5" s="53">
        <f>I6+I13+I18+I23+I25+I27+I29+I52+I60+I76+I92+I107+I129+I142+I156+I168+I178+I186+I194+I202</f>
        <v>34477961.48</v>
      </c>
      <c r="J5" s="53">
        <f>J6+J13+J18+J23+J25+J27+J29+J52+J60+J76+J92+J107+J129+J142+J156+J168+J178+J186+J194+J202</f>
        <v>2828454</v>
      </c>
      <c r="K5" s="41"/>
      <c r="L5" s="41"/>
      <c r="M5" s="41"/>
      <c r="N5" s="41"/>
      <c r="O5" s="41"/>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c r="GB5" s="54"/>
      <c r="GC5" s="54"/>
      <c r="GD5" s="54"/>
      <c r="GE5" s="54"/>
      <c r="GF5" s="54"/>
      <c r="GG5" s="54"/>
      <c r="GH5" s="54"/>
      <c r="GI5" s="54"/>
      <c r="GJ5" s="54"/>
      <c r="GK5" s="54"/>
      <c r="GL5" s="54"/>
      <c r="GM5" s="54"/>
      <c r="GN5" s="54"/>
      <c r="GO5" s="54"/>
      <c r="GP5" s="54"/>
      <c r="GQ5" s="54"/>
      <c r="GR5" s="54"/>
      <c r="GS5" s="54"/>
      <c r="GT5" s="54"/>
      <c r="GU5" s="54"/>
      <c r="GV5" s="54"/>
      <c r="GW5" s="54"/>
      <c r="GX5" s="54"/>
      <c r="GY5" s="54"/>
      <c r="GZ5" s="54"/>
      <c r="HA5" s="54"/>
      <c r="HB5" s="54"/>
      <c r="HC5" s="54"/>
      <c r="HD5" s="54"/>
      <c r="HE5" s="54"/>
      <c r="HF5" s="54"/>
      <c r="HG5" s="54"/>
      <c r="HH5" s="54"/>
      <c r="HI5" s="54"/>
      <c r="HJ5" s="54"/>
      <c r="HK5" s="54"/>
      <c r="HL5" s="54"/>
      <c r="HM5" s="54"/>
      <c r="HN5" s="54"/>
      <c r="HO5" s="54"/>
      <c r="HP5" s="54"/>
      <c r="HQ5" s="54"/>
      <c r="HR5" s="54"/>
      <c r="HS5" s="54"/>
      <c r="HT5" s="54"/>
      <c r="HU5" s="54"/>
      <c r="HV5" s="54"/>
      <c r="HW5" s="54"/>
      <c r="HX5" s="54"/>
      <c r="HY5" s="54"/>
      <c r="HZ5" s="54"/>
      <c r="IA5" s="54"/>
      <c r="IB5" s="54"/>
      <c r="IC5" s="54"/>
    </row>
    <row r="6" s="3" customFormat="1" ht="50" customHeight="1" spans="1:237">
      <c r="A6" s="35" t="s">
        <v>18</v>
      </c>
      <c r="B6" s="36"/>
      <c r="C6" s="37"/>
      <c r="D6" s="38">
        <f>COUNTA(A7:A12)</f>
        <v>6</v>
      </c>
      <c r="E6" s="39"/>
      <c r="F6" s="39"/>
      <c r="G6" s="39"/>
      <c r="H6" s="34"/>
      <c r="I6" s="53">
        <f>SUM(I7:I12)</f>
        <v>694621.95</v>
      </c>
      <c r="J6" s="53">
        <f>SUM(J7:J12)</f>
        <v>56900</v>
      </c>
      <c r="K6" s="41"/>
      <c r="L6" s="41"/>
      <c r="M6" s="41"/>
      <c r="N6" s="41"/>
      <c r="O6" s="41"/>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row>
    <row r="7" s="4" customFormat="1" ht="115" customHeight="1" spans="1:237">
      <c r="A7" s="40">
        <f>SUBTOTAL(103,$C$7:C7)*1</f>
        <v>1</v>
      </c>
      <c r="B7" s="41" t="s">
        <v>19</v>
      </c>
      <c r="C7" s="41" t="s">
        <v>19</v>
      </c>
      <c r="D7" s="42" t="s">
        <v>20</v>
      </c>
      <c r="E7" s="41" t="s">
        <v>21</v>
      </c>
      <c r="F7" s="41" t="s">
        <v>22</v>
      </c>
      <c r="G7" s="41" t="s">
        <v>23</v>
      </c>
      <c r="H7" s="43">
        <v>6</v>
      </c>
      <c r="I7" s="55">
        <v>11450</v>
      </c>
      <c r="J7" s="55">
        <v>4500</v>
      </c>
      <c r="K7" s="41" t="s">
        <v>24</v>
      </c>
      <c r="L7" s="41" t="s">
        <v>25</v>
      </c>
      <c r="M7" s="48" t="s">
        <v>26</v>
      </c>
      <c r="N7" s="56" t="s">
        <v>18</v>
      </c>
      <c r="O7" s="57"/>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row>
    <row r="8" s="4" customFormat="1" ht="115" customHeight="1" spans="1:237">
      <c r="A8" s="40">
        <f>SUBTOTAL(103,$C$7:C8)*1</f>
        <v>2</v>
      </c>
      <c r="B8" s="41" t="s">
        <v>27</v>
      </c>
      <c r="C8" s="41" t="s">
        <v>27</v>
      </c>
      <c r="D8" s="42" t="s">
        <v>28</v>
      </c>
      <c r="E8" s="41" t="s">
        <v>21</v>
      </c>
      <c r="F8" s="41" t="s">
        <v>29</v>
      </c>
      <c r="G8" s="41" t="s">
        <v>30</v>
      </c>
      <c r="H8" s="43">
        <v>12</v>
      </c>
      <c r="I8" s="55">
        <v>293761.15</v>
      </c>
      <c r="J8" s="55">
        <v>20000</v>
      </c>
      <c r="K8" s="41" t="s">
        <v>31</v>
      </c>
      <c r="L8" s="41" t="s">
        <v>32</v>
      </c>
      <c r="M8" s="48" t="s">
        <v>33</v>
      </c>
      <c r="N8" s="56" t="s">
        <v>18</v>
      </c>
      <c r="O8" s="57"/>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row>
    <row r="9" s="4" customFormat="1" ht="115" customHeight="1" spans="1:237">
      <c r="A9" s="40">
        <f>SUBTOTAL(103,$C$7:C9)*1</f>
        <v>3</v>
      </c>
      <c r="B9" s="41" t="s">
        <v>34</v>
      </c>
      <c r="C9" s="41" t="s">
        <v>34</v>
      </c>
      <c r="D9" s="42" t="s">
        <v>35</v>
      </c>
      <c r="E9" s="41" t="s">
        <v>21</v>
      </c>
      <c r="F9" s="41" t="s">
        <v>36</v>
      </c>
      <c r="G9" s="44" t="s">
        <v>37</v>
      </c>
      <c r="H9" s="43">
        <v>6</v>
      </c>
      <c r="I9" s="55">
        <v>37022.38</v>
      </c>
      <c r="J9" s="59">
        <v>1000</v>
      </c>
      <c r="K9" s="56" t="s">
        <v>38</v>
      </c>
      <c r="L9" s="41" t="s">
        <v>39</v>
      </c>
      <c r="M9" s="44" t="s">
        <v>40</v>
      </c>
      <c r="N9" s="56" t="s">
        <v>18</v>
      </c>
      <c r="O9" s="57"/>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row>
    <row r="10" s="4" customFormat="1" ht="115" customHeight="1" spans="1:237">
      <c r="A10" s="40">
        <f>SUBTOTAL(103,$C$7:C10)*1</f>
        <v>4</v>
      </c>
      <c r="B10" s="41" t="s">
        <v>41</v>
      </c>
      <c r="C10" s="41" t="s">
        <v>41</v>
      </c>
      <c r="D10" s="42" t="s">
        <v>42</v>
      </c>
      <c r="E10" s="41" t="s">
        <v>21</v>
      </c>
      <c r="F10" s="41" t="s">
        <v>43</v>
      </c>
      <c r="G10" s="44" t="s">
        <v>37</v>
      </c>
      <c r="H10" s="43">
        <v>6</v>
      </c>
      <c r="I10" s="55">
        <v>25665.42</v>
      </c>
      <c r="J10" s="59">
        <v>1400</v>
      </c>
      <c r="K10" s="56" t="s">
        <v>44</v>
      </c>
      <c r="L10" s="41" t="s">
        <v>39</v>
      </c>
      <c r="M10" s="44" t="s">
        <v>40</v>
      </c>
      <c r="N10" s="56" t="s">
        <v>18</v>
      </c>
      <c r="O10" s="57"/>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row>
    <row r="11" s="4" customFormat="1" ht="115" customHeight="1" spans="1:237">
      <c r="A11" s="40">
        <f>SUBTOTAL(103,$C$7:C11)*1</f>
        <v>5</v>
      </c>
      <c r="B11" s="41" t="s">
        <v>45</v>
      </c>
      <c r="C11" s="41" t="s">
        <v>45</v>
      </c>
      <c r="D11" s="42" t="s">
        <v>46</v>
      </c>
      <c r="E11" s="41" t="s">
        <v>21</v>
      </c>
      <c r="F11" s="41" t="s">
        <v>47</v>
      </c>
      <c r="G11" s="44" t="s">
        <v>30</v>
      </c>
      <c r="H11" s="43">
        <v>9</v>
      </c>
      <c r="I11" s="55">
        <v>106871</v>
      </c>
      <c r="J11" s="59">
        <v>8000</v>
      </c>
      <c r="K11" s="56" t="s">
        <v>48</v>
      </c>
      <c r="L11" s="41" t="s">
        <v>39</v>
      </c>
      <c r="M11" s="44" t="s">
        <v>49</v>
      </c>
      <c r="N11" s="56" t="s">
        <v>18</v>
      </c>
      <c r="O11" s="57"/>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row>
    <row r="12" s="4" customFormat="1" ht="115" customHeight="1" spans="1:237">
      <c r="A12" s="40">
        <f>SUBTOTAL(103,$C$7:C12)*1</f>
        <v>6</v>
      </c>
      <c r="B12" s="41" t="s">
        <v>50</v>
      </c>
      <c r="C12" s="41" t="s">
        <v>50</v>
      </c>
      <c r="D12" s="42" t="s">
        <v>51</v>
      </c>
      <c r="E12" s="41" t="s">
        <v>21</v>
      </c>
      <c r="F12" s="41" t="s">
        <v>52</v>
      </c>
      <c r="G12" s="44" t="s">
        <v>37</v>
      </c>
      <c r="H12" s="43">
        <v>10</v>
      </c>
      <c r="I12" s="55">
        <v>219852</v>
      </c>
      <c r="J12" s="59">
        <v>22000</v>
      </c>
      <c r="K12" s="56" t="s">
        <v>53</v>
      </c>
      <c r="L12" s="41" t="s">
        <v>54</v>
      </c>
      <c r="M12" s="44" t="s">
        <v>55</v>
      </c>
      <c r="N12" s="56" t="s">
        <v>18</v>
      </c>
      <c r="O12" s="57"/>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row>
    <row r="13" s="5" customFormat="1" ht="50" customHeight="1" spans="1:237">
      <c r="A13" s="35" t="s">
        <v>56</v>
      </c>
      <c r="B13" s="36"/>
      <c r="C13" s="37"/>
      <c r="D13" s="38">
        <f>COUNTA(A14:A17)</f>
        <v>4</v>
      </c>
      <c r="E13" s="39"/>
      <c r="F13" s="39"/>
      <c r="G13" s="39"/>
      <c r="H13" s="45"/>
      <c r="I13" s="53">
        <f>SUM(I14:I17)</f>
        <v>9948694</v>
      </c>
      <c r="J13" s="53">
        <f>SUM(J14:J17)</f>
        <v>105000</v>
      </c>
      <c r="K13" s="41"/>
      <c r="L13" s="41"/>
      <c r="M13" s="41"/>
      <c r="N13" s="41"/>
      <c r="O13" s="57"/>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row>
    <row r="14" s="6" customFormat="1" ht="115" customHeight="1" spans="1:237">
      <c r="A14" s="40">
        <f>SUBTOTAL(103,$C$7:C14)*1</f>
        <v>7</v>
      </c>
      <c r="B14" s="41" t="s">
        <v>57</v>
      </c>
      <c r="C14" s="41" t="s">
        <v>58</v>
      </c>
      <c r="D14" s="42" t="s">
        <v>59</v>
      </c>
      <c r="E14" s="41" t="s">
        <v>60</v>
      </c>
      <c r="F14" s="41" t="s">
        <v>61</v>
      </c>
      <c r="G14" s="41" t="s">
        <v>62</v>
      </c>
      <c r="H14" s="43">
        <v>6</v>
      </c>
      <c r="I14" s="55">
        <v>458694</v>
      </c>
      <c r="J14" s="55">
        <v>15000</v>
      </c>
      <c r="K14" s="48" t="s">
        <v>63</v>
      </c>
      <c r="L14" s="41" t="s">
        <v>39</v>
      </c>
      <c r="M14" s="48" t="s">
        <v>64</v>
      </c>
      <c r="N14" s="41" t="s">
        <v>56</v>
      </c>
      <c r="O14" s="57"/>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row>
    <row r="15" s="7" customFormat="1" ht="115" customHeight="1" spans="1:237">
      <c r="A15" s="40">
        <f>SUBTOTAL(103,$C$7:C15)*1</f>
        <v>8</v>
      </c>
      <c r="B15" s="41" t="s">
        <v>65</v>
      </c>
      <c r="C15" s="41" t="s">
        <v>66</v>
      </c>
      <c r="D15" s="42" t="s">
        <v>67</v>
      </c>
      <c r="E15" s="41" t="s">
        <v>60</v>
      </c>
      <c r="F15" s="41" t="s">
        <v>68</v>
      </c>
      <c r="G15" s="41" t="s">
        <v>30</v>
      </c>
      <c r="H15" s="43">
        <v>12</v>
      </c>
      <c r="I15" s="55">
        <v>1190000</v>
      </c>
      <c r="J15" s="55">
        <v>10000</v>
      </c>
      <c r="K15" s="41" t="s">
        <v>69</v>
      </c>
      <c r="L15" s="41" t="s">
        <v>39</v>
      </c>
      <c r="M15" s="41" t="s">
        <v>70</v>
      </c>
      <c r="N15" s="41" t="s">
        <v>56</v>
      </c>
      <c r="O15" s="57"/>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row>
    <row r="16" s="7" customFormat="1" ht="115" customHeight="1" spans="1:237">
      <c r="A16" s="40">
        <f>SUBTOTAL(103,$C$7:C16)*1</f>
        <v>9</v>
      </c>
      <c r="B16" s="41" t="s">
        <v>71</v>
      </c>
      <c r="C16" s="41" t="s">
        <v>71</v>
      </c>
      <c r="D16" s="42" t="s">
        <v>72</v>
      </c>
      <c r="E16" s="41" t="s">
        <v>60</v>
      </c>
      <c r="F16" s="41" t="s">
        <v>73</v>
      </c>
      <c r="G16" s="41" t="s">
        <v>74</v>
      </c>
      <c r="H16" s="43">
        <v>12</v>
      </c>
      <c r="I16" s="55">
        <v>1430000</v>
      </c>
      <c r="J16" s="55">
        <v>10000</v>
      </c>
      <c r="K16" s="41" t="s">
        <v>75</v>
      </c>
      <c r="L16" s="41" t="s">
        <v>39</v>
      </c>
      <c r="M16" s="41" t="s">
        <v>76</v>
      </c>
      <c r="N16" s="41" t="s">
        <v>56</v>
      </c>
      <c r="O16" s="57"/>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row>
    <row r="17" s="7" customFormat="1" ht="115" customHeight="1" spans="1:237">
      <c r="A17" s="40">
        <f>SUBTOTAL(103,$C$7:C17)*1</f>
        <v>10</v>
      </c>
      <c r="B17" s="46"/>
      <c r="C17" s="47" t="s">
        <v>77</v>
      </c>
      <c r="D17" s="42" t="s">
        <v>78</v>
      </c>
      <c r="E17" s="41" t="s">
        <v>79</v>
      </c>
      <c r="F17" s="41" t="s">
        <v>80</v>
      </c>
      <c r="G17" s="41" t="s">
        <v>81</v>
      </c>
      <c r="H17" s="43" t="s">
        <v>82</v>
      </c>
      <c r="I17" s="55">
        <v>6870000</v>
      </c>
      <c r="J17" s="55">
        <v>70000</v>
      </c>
      <c r="K17" s="41" t="s">
        <v>83</v>
      </c>
      <c r="L17" s="41" t="s">
        <v>39</v>
      </c>
      <c r="M17" s="41" t="s">
        <v>76</v>
      </c>
      <c r="N17" s="41" t="s">
        <v>56</v>
      </c>
      <c r="O17" s="57"/>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row>
    <row r="18" s="5" customFormat="1" ht="50" customHeight="1" spans="1:237">
      <c r="A18" s="35" t="s">
        <v>84</v>
      </c>
      <c r="B18" s="36"/>
      <c r="C18" s="37"/>
      <c r="D18" s="38">
        <f>COUNTA(A19:A22)</f>
        <v>4</v>
      </c>
      <c r="E18" s="39"/>
      <c r="F18" s="39"/>
      <c r="G18" s="39"/>
      <c r="H18" s="45"/>
      <c r="I18" s="53">
        <f>SUM(I19:I22)</f>
        <v>526479.59</v>
      </c>
      <c r="J18" s="53">
        <f>SUM(J19:J22)</f>
        <v>155000</v>
      </c>
      <c r="K18" s="41"/>
      <c r="L18" s="41"/>
      <c r="M18" s="41"/>
      <c r="N18" s="41"/>
      <c r="O18" s="57"/>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row>
    <row r="19" s="8" customFormat="1" ht="115" customHeight="1" spans="1:237">
      <c r="A19" s="40">
        <f>SUBTOTAL(103,$C$7:C19)*1</f>
        <v>11</v>
      </c>
      <c r="B19" s="41" t="s">
        <v>85</v>
      </c>
      <c r="C19" s="41" t="s">
        <v>86</v>
      </c>
      <c r="D19" s="42" t="s">
        <v>87</v>
      </c>
      <c r="E19" s="41" t="s">
        <v>88</v>
      </c>
      <c r="F19" s="41" t="s">
        <v>89</v>
      </c>
      <c r="G19" s="48" t="s">
        <v>23</v>
      </c>
      <c r="H19" s="43" t="s">
        <v>90</v>
      </c>
      <c r="I19" s="55">
        <v>30129</v>
      </c>
      <c r="J19" s="55">
        <v>15000</v>
      </c>
      <c r="K19" s="41" t="s">
        <v>91</v>
      </c>
      <c r="L19" s="41" t="s">
        <v>92</v>
      </c>
      <c r="M19" s="41" t="s">
        <v>84</v>
      </c>
      <c r="N19" s="41" t="s">
        <v>84</v>
      </c>
      <c r="O19" s="57"/>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row>
    <row r="20" s="8" customFormat="1" ht="115" customHeight="1" spans="1:237">
      <c r="A20" s="40">
        <f>SUBTOTAL(103,$C$7:C20)*1</f>
        <v>12</v>
      </c>
      <c r="B20" s="41" t="s">
        <v>93</v>
      </c>
      <c r="C20" s="41" t="s">
        <v>94</v>
      </c>
      <c r="D20" s="42" t="s">
        <v>95</v>
      </c>
      <c r="E20" s="41" t="s">
        <v>88</v>
      </c>
      <c r="F20" s="41" t="s">
        <v>96</v>
      </c>
      <c r="G20" s="48" t="s">
        <v>23</v>
      </c>
      <c r="H20" s="43">
        <v>1</v>
      </c>
      <c r="I20" s="55">
        <v>247542.05</v>
      </c>
      <c r="J20" s="55">
        <v>80000</v>
      </c>
      <c r="K20" s="41" t="s">
        <v>97</v>
      </c>
      <c r="L20" s="41" t="s">
        <v>92</v>
      </c>
      <c r="M20" s="41" t="s">
        <v>84</v>
      </c>
      <c r="N20" s="41" t="s">
        <v>84</v>
      </c>
      <c r="O20" s="57"/>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row>
    <row r="21" s="8" customFormat="1" ht="115" customHeight="1" spans="1:237">
      <c r="A21" s="40">
        <f>SUBTOTAL(103,$C$7:C21)*1</f>
        <v>13</v>
      </c>
      <c r="B21" s="41" t="s">
        <v>98</v>
      </c>
      <c r="C21" s="41" t="s">
        <v>99</v>
      </c>
      <c r="D21" s="42" t="s">
        <v>100</v>
      </c>
      <c r="E21" s="41" t="s">
        <v>88</v>
      </c>
      <c r="F21" s="41" t="s">
        <v>101</v>
      </c>
      <c r="G21" s="41" t="s">
        <v>37</v>
      </c>
      <c r="H21" s="43">
        <v>1</v>
      </c>
      <c r="I21" s="61">
        <v>150000</v>
      </c>
      <c r="J21" s="55">
        <v>15000</v>
      </c>
      <c r="K21" s="41" t="s">
        <v>102</v>
      </c>
      <c r="L21" s="41" t="s">
        <v>103</v>
      </c>
      <c r="M21" s="41" t="s">
        <v>104</v>
      </c>
      <c r="N21" s="62" t="s">
        <v>84</v>
      </c>
      <c r="O21" s="57"/>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row>
    <row r="22" s="8" customFormat="1" ht="115" customHeight="1" spans="1:237">
      <c r="A22" s="40">
        <f>SUBTOTAL(103,$C$7:C22)*1</f>
        <v>14</v>
      </c>
      <c r="B22" s="41" t="s">
        <v>105</v>
      </c>
      <c r="C22" s="41" t="s">
        <v>106</v>
      </c>
      <c r="D22" s="42" t="s">
        <v>107</v>
      </c>
      <c r="E22" s="41" t="s">
        <v>88</v>
      </c>
      <c r="F22" s="41" t="s">
        <v>108</v>
      </c>
      <c r="G22" s="48" t="s">
        <v>23</v>
      </c>
      <c r="H22" s="43">
        <v>1</v>
      </c>
      <c r="I22" s="55">
        <v>98808.54</v>
      </c>
      <c r="J22" s="55">
        <v>45000</v>
      </c>
      <c r="K22" s="41" t="s">
        <v>109</v>
      </c>
      <c r="L22" s="41" t="s">
        <v>92</v>
      </c>
      <c r="M22" s="41" t="s">
        <v>84</v>
      </c>
      <c r="N22" s="41" t="s">
        <v>84</v>
      </c>
      <c r="O22" s="57"/>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row>
    <row r="23" s="5" customFormat="1" ht="50" customHeight="1" spans="1:237">
      <c r="A23" s="35" t="s">
        <v>110</v>
      </c>
      <c r="B23" s="36"/>
      <c r="C23" s="37"/>
      <c r="D23" s="38">
        <f t="shared" ref="D23:D27" si="0">COUNTA(A24)</f>
        <v>1</v>
      </c>
      <c r="E23" s="39"/>
      <c r="F23" s="39"/>
      <c r="G23" s="39"/>
      <c r="H23" s="45"/>
      <c r="I23" s="53">
        <f t="shared" ref="I23:I27" si="1">SUM(I24)</f>
        <v>70887.45</v>
      </c>
      <c r="J23" s="53">
        <f t="shared" ref="J23:J27" si="2">SUM(J24)</f>
        <v>30000</v>
      </c>
      <c r="K23" s="41"/>
      <c r="L23" s="41"/>
      <c r="M23" s="41"/>
      <c r="N23" s="41"/>
      <c r="O23" s="5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row>
    <row r="24" s="8" customFormat="1" ht="139" customHeight="1" spans="1:237">
      <c r="A24" s="40">
        <f>SUBTOTAL(103,$C$7:C24)*1</f>
        <v>15</v>
      </c>
      <c r="B24" s="41" t="s">
        <v>111</v>
      </c>
      <c r="C24" s="41" t="s">
        <v>111</v>
      </c>
      <c r="D24" s="42" t="s">
        <v>112</v>
      </c>
      <c r="E24" s="41" t="s">
        <v>113</v>
      </c>
      <c r="F24" s="41" t="s">
        <v>114</v>
      </c>
      <c r="G24" s="41" t="s">
        <v>23</v>
      </c>
      <c r="H24" s="43">
        <v>3</v>
      </c>
      <c r="I24" s="55">
        <v>70887.45</v>
      </c>
      <c r="J24" s="55">
        <v>30000</v>
      </c>
      <c r="K24" s="41" t="s">
        <v>115</v>
      </c>
      <c r="L24" s="41" t="s">
        <v>116</v>
      </c>
      <c r="M24" s="41" t="s">
        <v>117</v>
      </c>
      <c r="N24" s="41" t="s">
        <v>110</v>
      </c>
      <c r="O24" s="57"/>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row>
    <row r="25" s="5" customFormat="1" ht="50" customHeight="1" spans="1:237">
      <c r="A25" s="35" t="s">
        <v>118</v>
      </c>
      <c r="B25" s="36"/>
      <c r="C25" s="37"/>
      <c r="D25" s="38">
        <f t="shared" si="0"/>
        <v>1</v>
      </c>
      <c r="E25" s="39"/>
      <c r="F25" s="39"/>
      <c r="G25" s="39"/>
      <c r="H25" s="45"/>
      <c r="I25" s="53">
        <f t="shared" si="1"/>
        <v>58000</v>
      </c>
      <c r="J25" s="53">
        <f t="shared" si="2"/>
        <v>10000</v>
      </c>
      <c r="K25" s="41"/>
      <c r="L25" s="41"/>
      <c r="M25" s="41"/>
      <c r="N25" s="41"/>
      <c r="O25" s="5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row>
    <row r="26" s="8" customFormat="1" ht="115" customHeight="1" spans="1:237">
      <c r="A26" s="40">
        <f>SUBTOTAL(103,$C$7:C26)*1</f>
        <v>16</v>
      </c>
      <c r="B26" s="41" t="s">
        <v>119</v>
      </c>
      <c r="C26" s="41" t="s">
        <v>119</v>
      </c>
      <c r="D26" s="42" t="s">
        <v>120</v>
      </c>
      <c r="E26" s="41" t="s">
        <v>121</v>
      </c>
      <c r="F26" s="41" t="s">
        <v>122</v>
      </c>
      <c r="G26" s="41" t="s">
        <v>62</v>
      </c>
      <c r="H26" s="43">
        <v>6</v>
      </c>
      <c r="I26" s="55">
        <v>58000</v>
      </c>
      <c r="J26" s="55">
        <v>10000</v>
      </c>
      <c r="K26" s="41" t="s">
        <v>123</v>
      </c>
      <c r="L26" s="41" t="s">
        <v>124</v>
      </c>
      <c r="M26" s="41" t="s">
        <v>125</v>
      </c>
      <c r="N26" s="41" t="s">
        <v>118</v>
      </c>
      <c r="O26" s="57"/>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row>
    <row r="27" s="5" customFormat="1" ht="50" customHeight="1" spans="1:237">
      <c r="A27" s="35" t="s">
        <v>126</v>
      </c>
      <c r="B27" s="36"/>
      <c r="C27" s="37"/>
      <c r="D27" s="38">
        <f t="shared" si="0"/>
        <v>1</v>
      </c>
      <c r="E27" s="39"/>
      <c r="F27" s="39"/>
      <c r="G27" s="39"/>
      <c r="H27" s="45"/>
      <c r="I27" s="53">
        <f t="shared" si="1"/>
        <v>616000</v>
      </c>
      <c r="J27" s="53">
        <f t="shared" si="2"/>
        <v>100000</v>
      </c>
      <c r="K27" s="41"/>
      <c r="L27" s="41"/>
      <c r="M27" s="41"/>
      <c r="N27" s="41"/>
      <c r="O27" s="57"/>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row>
    <row r="28" s="9" customFormat="1" ht="115" customHeight="1" spans="1:237">
      <c r="A28" s="40">
        <f>SUBTOTAL(103,$C$7:C28)*1</f>
        <v>17</v>
      </c>
      <c r="B28" s="41" t="s">
        <v>127</v>
      </c>
      <c r="C28" s="41" t="s">
        <v>128</v>
      </c>
      <c r="D28" s="42" t="s">
        <v>129</v>
      </c>
      <c r="E28" s="41" t="s">
        <v>130</v>
      </c>
      <c r="F28" s="41" t="s">
        <v>131</v>
      </c>
      <c r="G28" s="41" t="s">
        <v>37</v>
      </c>
      <c r="H28" s="43">
        <v>5</v>
      </c>
      <c r="I28" s="55">
        <v>616000</v>
      </c>
      <c r="J28" s="55">
        <v>100000</v>
      </c>
      <c r="K28" s="41" t="s">
        <v>132</v>
      </c>
      <c r="L28" s="41" t="s">
        <v>133</v>
      </c>
      <c r="M28" s="41" t="s">
        <v>126</v>
      </c>
      <c r="N28" s="41" t="s">
        <v>126</v>
      </c>
      <c r="O28" s="57"/>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c r="DG28" s="63"/>
      <c r="DH28" s="63"/>
      <c r="DI28" s="63"/>
      <c r="DJ28" s="63"/>
      <c r="DK28" s="63"/>
      <c r="DL28" s="63"/>
      <c r="DM28" s="63"/>
      <c r="DN28" s="63"/>
      <c r="DO28" s="63"/>
      <c r="DP28" s="63"/>
      <c r="DQ28" s="63"/>
      <c r="DR28" s="63"/>
      <c r="DS28" s="63"/>
      <c r="DT28" s="63"/>
      <c r="DU28" s="63"/>
      <c r="DV28" s="63"/>
      <c r="DW28" s="63"/>
      <c r="DX28" s="63"/>
      <c r="DY28" s="63"/>
      <c r="DZ28" s="63"/>
      <c r="EA28" s="63"/>
      <c r="EB28" s="63"/>
      <c r="EC28" s="63"/>
      <c r="ED28" s="63"/>
      <c r="EE28" s="63"/>
      <c r="EF28" s="63"/>
      <c r="EG28" s="63"/>
      <c r="EH28" s="63"/>
      <c r="EI28" s="63"/>
      <c r="EJ28" s="63"/>
      <c r="EK28" s="63"/>
      <c r="EL28" s="63"/>
      <c r="EM28" s="63"/>
      <c r="EN28" s="63"/>
      <c r="EO28" s="63"/>
      <c r="EP28" s="63"/>
      <c r="EQ28" s="63"/>
      <c r="ER28" s="63"/>
      <c r="ES28" s="63"/>
      <c r="ET28" s="63"/>
      <c r="EU28" s="63"/>
      <c r="EV28" s="63"/>
      <c r="EW28" s="63"/>
      <c r="EX28" s="63"/>
      <c r="EY28" s="63"/>
      <c r="EZ28" s="63"/>
      <c r="FA28" s="63"/>
      <c r="FB28" s="63"/>
      <c r="FC28" s="63"/>
      <c r="FD28" s="63"/>
      <c r="FE28" s="63"/>
      <c r="FF28" s="63"/>
      <c r="FG28" s="63"/>
      <c r="FH28" s="63"/>
      <c r="FI28" s="63"/>
      <c r="FJ28" s="63"/>
      <c r="FK28" s="63"/>
      <c r="FL28" s="63"/>
      <c r="FM28" s="63"/>
      <c r="FN28" s="63"/>
      <c r="FO28" s="63"/>
      <c r="FP28" s="63"/>
      <c r="FQ28" s="63"/>
      <c r="FR28" s="63"/>
      <c r="FS28" s="63"/>
      <c r="FT28" s="63"/>
      <c r="FU28" s="63"/>
      <c r="FV28" s="63"/>
      <c r="FW28" s="63"/>
      <c r="FX28" s="63"/>
      <c r="FY28" s="63"/>
      <c r="FZ28" s="63"/>
      <c r="GA28" s="63"/>
      <c r="GB28" s="63"/>
      <c r="GC28" s="63"/>
      <c r="GD28" s="63"/>
      <c r="GE28" s="63"/>
      <c r="GF28" s="63"/>
      <c r="GG28" s="63"/>
      <c r="GH28" s="63"/>
      <c r="GI28" s="63"/>
      <c r="GJ28" s="63"/>
      <c r="GK28" s="63"/>
      <c r="GL28" s="63"/>
      <c r="GM28" s="63"/>
      <c r="GN28" s="63"/>
      <c r="GO28" s="63"/>
      <c r="GP28" s="63"/>
      <c r="GQ28" s="63"/>
      <c r="GR28" s="63"/>
      <c r="GS28" s="63"/>
      <c r="GT28" s="63"/>
      <c r="GU28" s="63"/>
      <c r="GV28" s="63"/>
      <c r="GW28" s="63"/>
      <c r="GX28" s="63"/>
      <c r="GY28" s="63"/>
      <c r="GZ28" s="63"/>
      <c r="HA28" s="63"/>
      <c r="HB28" s="63"/>
      <c r="HC28" s="63"/>
      <c r="HD28" s="63"/>
      <c r="HE28" s="63"/>
      <c r="HF28" s="63"/>
      <c r="HG28" s="63"/>
      <c r="HH28" s="63"/>
      <c r="HI28" s="63"/>
      <c r="HJ28" s="63"/>
      <c r="HK28" s="63"/>
      <c r="HL28" s="63"/>
      <c r="HM28" s="63"/>
      <c r="HN28" s="63"/>
      <c r="HO28" s="63"/>
      <c r="HP28" s="63"/>
      <c r="HQ28" s="63"/>
      <c r="HR28" s="63"/>
      <c r="HS28" s="63"/>
      <c r="HT28" s="63"/>
      <c r="HU28" s="63"/>
      <c r="HV28" s="63"/>
      <c r="HW28" s="63"/>
      <c r="HX28" s="63"/>
      <c r="HY28" s="63"/>
      <c r="HZ28" s="63"/>
      <c r="IA28" s="63"/>
      <c r="IB28" s="63"/>
      <c r="IC28" s="63"/>
    </row>
    <row r="29" s="3" customFormat="1" ht="50" customHeight="1" spans="1:237">
      <c r="A29" s="35" t="s">
        <v>134</v>
      </c>
      <c r="B29" s="36"/>
      <c r="C29" s="37"/>
      <c r="D29" s="38">
        <f>COUNTA(A30:A51)</f>
        <v>22</v>
      </c>
      <c r="E29" s="39"/>
      <c r="F29" s="39"/>
      <c r="G29" s="39"/>
      <c r="H29" s="45"/>
      <c r="I29" s="53">
        <f>SUM(I30:I51)</f>
        <v>4236192.64</v>
      </c>
      <c r="J29" s="53">
        <f>SUM(J30:J51)</f>
        <v>381000</v>
      </c>
      <c r="K29" s="41"/>
      <c r="L29" s="41"/>
      <c r="M29" s="41"/>
      <c r="N29" s="44"/>
      <c r="O29" s="57"/>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row>
    <row r="30" s="9" customFormat="1" ht="133" customHeight="1" spans="1:237">
      <c r="A30" s="40">
        <f>SUBTOTAL(103,$C$7:C30)*1</f>
        <v>18</v>
      </c>
      <c r="B30" s="41" t="s">
        <v>135</v>
      </c>
      <c r="C30" s="41" t="s">
        <v>136</v>
      </c>
      <c r="D30" s="42" t="s">
        <v>137</v>
      </c>
      <c r="E30" s="41" t="s">
        <v>138</v>
      </c>
      <c r="F30" s="41" t="s">
        <v>139</v>
      </c>
      <c r="G30" s="48" t="s">
        <v>23</v>
      </c>
      <c r="H30" s="43">
        <v>9</v>
      </c>
      <c r="I30" s="55">
        <v>79510</v>
      </c>
      <c r="J30" s="55">
        <v>20000</v>
      </c>
      <c r="K30" s="49" t="s">
        <v>140</v>
      </c>
      <c r="L30" s="49" t="s">
        <v>141</v>
      </c>
      <c r="M30" s="41" t="s">
        <v>142</v>
      </c>
      <c r="N30" s="41" t="s">
        <v>134</v>
      </c>
      <c r="O30" s="57"/>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c r="ES30" s="63"/>
      <c r="ET30" s="63"/>
      <c r="EU30" s="63"/>
      <c r="EV30" s="63"/>
      <c r="EW30" s="63"/>
      <c r="EX30" s="63"/>
      <c r="EY30" s="63"/>
      <c r="EZ30" s="63"/>
      <c r="FA30" s="63"/>
      <c r="FB30" s="63"/>
      <c r="FC30" s="63"/>
      <c r="FD30" s="63"/>
      <c r="FE30" s="63"/>
      <c r="FF30" s="63"/>
      <c r="FG30" s="63"/>
      <c r="FH30" s="63"/>
      <c r="FI30" s="63"/>
      <c r="FJ30" s="63"/>
      <c r="FK30" s="63"/>
      <c r="FL30" s="63"/>
      <c r="FM30" s="63"/>
      <c r="FN30" s="63"/>
      <c r="FO30" s="63"/>
      <c r="FP30" s="63"/>
      <c r="FQ30" s="63"/>
      <c r="FR30" s="63"/>
      <c r="FS30" s="63"/>
      <c r="FT30" s="63"/>
      <c r="FU30" s="63"/>
      <c r="FV30" s="63"/>
      <c r="FW30" s="63"/>
      <c r="FX30" s="63"/>
      <c r="FY30" s="63"/>
      <c r="FZ30" s="63"/>
      <c r="GA30" s="63"/>
      <c r="GB30" s="63"/>
      <c r="GC30" s="63"/>
      <c r="GD30" s="63"/>
      <c r="GE30" s="63"/>
      <c r="GF30" s="63"/>
      <c r="GG30" s="63"/>
      <c r="GH30" s="63"/>
      <c r="GI30" s="63"/>
      <c r="GJ30" s="63"/>
      <c r="GK30" s="63"/>
      <c r="GL30" s="63"/>
      <c r="GM30" s="63"/>
      <c r="GN30" s="63"/>
      <c r="GO30" s="63"/>
      <c r="GP30" s="63"/>
      <c r="GQ30" s="63"/>
      <c r="GR30" s="63"/>
      <c r="GS30" s="63"/>
      <c r="GT30" s="63"/>
      <c r="GU30" s="63"/>
      <c r="GV30" s="63"/>
      <c r="GW30" s="63"/>
      <c r="GX30" s="63"/>
      <c r="GY30" s="63"/>
      <c r="GZ30" s="63"/>
      <c r="HA30" s="63"/>
      <c r="HB30" s="63"/>
      <c r="HC30" s="63"/>
      <c r="HD30" s="63"/>
      <c r="HE30" s="63"/>
      <c r="HF30" s="63"/>
      <c r="HG30" s="63"/>
      <c r="HH30" s="63"/>
      <c r="HI30" s="63"/>
      <c r="HJ30" s="63"/>
      <c r="HK30" s="63"/>
      <c r="HL30" s="63"/>
      <c r="HM30" s="63"/>
      <c r="HN30" s="63"/>
      <c r="HO30" s="63"/>
      <c r="HP30" s="63"/>
      <c r="HQ30" s="63"/>
      <c r="HR30" s="63"/>
      <c r="HS30" s="63"/>
      <c r="HT30" s="63"/>
      <c r="HU30" s="63"/>
      <c r="HV30" s="63"/>
      <c r="HW30" s="63"/>
      <c r="HX30" s="63"/>
      <c r="HY30" s="63"/>
      <c r="HZ30" s="63"/>
      <c r="IA30" s="63"/>
      <c r="IB30" s="63"/>
      <c r="IC30" s="63"/>
    </row>
    <row r="31" s="9" customFormat="1" ht="115" customHeight="1" spans="1:237">
      <c r="A31" s="40">
        <f>SUBTOTAL(103,$C$7:C31)*1</f>
        <v>19</v>
      </c>
      <c r="B31" s="41" t="s">
        <v>143</v>
      </c>
      <c r="C31" s="41" t="s">
        <v>143</v>
      </c>
      <c r="D31" s="42" t="s">
        <v>144</v>
      </c>
      <c r="E31" s="41" t="s">
        <v>138</v>
      </c>
      <c r="F31" s="41" t="s">
        <v>145</v>
      </c>
      <c r="G31" s="48" t="s">
        <v>23</v>
      </c>
      <c r="H31" s="43">
        <v>9</v>
      </c>
      <c r="I31" s="55">
        <v>130000</v>
      </c>
      <c r="J31" s="55">
        <v>30000</v>
      </c>
      <c r="K31" s="49" t="s">
        <v>146</v>
      </c>
      <c r="L31" s="49" t="s">
        <v>147</v>
      </c>
      <c r="M31" s="41" t="s">
        <v>148</v>
      </c>
      <c r="N31" s="41" t="s">
        <v>134</v>
      </c>
      <c r="O31" s="57"/>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c r="DG31" s="63"/>
      <c r="DH31" s="63"/>
      <c r="DI31" s="63"/>
      <c r="DJ31" s="63"/>
      <c r="DK31" s="63"/>
      <c r="DL31" s="63"/>
      <c r="DM31" s="63"/>
      <c r="DN31" s="63"/>
      <c r="DO31" s="63"/>
      <c r="DP31" s="63"/>
      <c r="DQ31" s="63"/>
      <c r="DR31" s="63"/>
      <c r="DS31" s="63"/>
      <c r="DT31" s="63"/>
      <c r="DU31" s="63"/>
      <c r="DV31" s="63"/>
      <c r="DW31" s="63"/>
      <c r="DX31" s="63"/>
      <c r="DY31" s="63"/>
      <c r="DZ31" s="63"/>
      <c r="EA31" s="63"/>
      <c r="EB31" s="63"/>
      <c r="EC31" s="63"/>
      <c r="ED31" s="63"/>
      <c r="EE31" s="63"/>
      <c r="EF31" s="63"/>
      <c r="EG31" s="63"/>
      <c r="EH31" s="63"/>
      <c r="EI31" s="63"/>
      <c r="EJ31" s="63"/>
      <c r="EK31" s="63"/>
      <c r="EL31" s="63"/>
      <c r="EM31" s="63"/>
      <c r="EN31" s="63"/>
      <c r="EO31" s="63"/>
      <c r="EP31" s="63"/>
      <c r="EQ31" s="63"/>
      <c r="ER31" s="63"/>
      <c r="ES31" s="63"/>
      <c r="ET31" s="63"/>
      <c r="EU31" s="63"/>
      <c r="EV31" s="63"/>
      <c r="EW31" s="63"/>
      <c r="EX31" s="63"/>
      <c r="EY31" s="63"/>
      <c r="EZ31" s="63"/>
      <c r="FA31" s="63"/>
      <c r="FB31" s="63"/>
      <c r="FC31" s="63"/>
      <c r="FD31" s="63"/>
      <c r="FE31" s="63"/>
      <c r="FF31" s="63"/>
      <c r="FG31" s="63"/>
      <c r="FH31" s="63"/>
      <c r="FI31" s="63"/>
      <c r="FJ31" s="63"/>
      <c r="FK31" s="63"/>
      <c r="FL31" s="63"/>
      <c r="FM31" s="63"/>
      <c r="FN31" s="63"/>
      <c r="FO31" s="63"/>
      <c r="FP31" s="63"/>
      <c r="FQ31" s="63"/>
      <c r="FR31" s="63"/>
      <c r="FS31" s="63"/>
      <c r="FT31" s="63"/>
      <c r="FU31" s="63"/>
      <c r="FV31" s="63"/>
      <c r="FW31" s="63"/>
      <c r="FX31" s="63"/>
      <c r="FY31" s="63"/>
      <c r="FZ31" s="63"/>
      <c r="GA31" s="63"/>
      <c r="GB31" s="63"/>
      <c r="GC31" s="63"/>
      <c r="GD31" s="63"/>
      <c r="GE31" s="63"/>
      <c r="GF31" s="63"/>
      <c r="GG31" s="63"/>
      <c r="GH31" s="63"/>
      <c r="GI31" s="63"/>
      <c r="GJ31" s="63"/>
      <c r="GK31" s="63"/>
      <c r="GL31" s="63"/>
      <c r="GM31" s="63"/>
      <c r="GN31" s="63"/>
      <c r="GO31" s="63"/>
      <c r="GP31" s="63"/>
      <c r="GQ31" s="63"/>
      <c r="GR31" s="63"/>
      <c r="GS31" s="63"/>
      <c r="GT31" s="63"/>
      <c r="GU31" s="63"/>
      <c r="GV31" s="63"/>
      <c r="GW31" s="63"/>
      <c r="GX31" s="63"/>
      <c r="GY31" s="63"/>
      <c r="GZ31" s="63"/>
      <c r="HA31" s="63"/>
      <c r="HB31" s="63"/>
      <c r="HC31" s="63"/>
      <c r="HD31" s="63"/>
      <c r="HE31" s="63"/>
      <c r="HF31" s="63"/>
      <c r="HG31" s="63"/>
      <c r="HH31" s="63"/>
      <c r="HI31" s="63"/>
      <c r="HJ31" s="63"/>
      <c r="HK31" s="63"/>
      <c r="HL31" s="63"/>
      <c r="HM31" s="63"/>
      <c r="HN31" s="63"/>
      <c r="HO31" s="63"/>
      <c r="HP31" s="63"/>
      <c r="HQ31" s="63"/>
      <c r="HR31" s="63"/>
      <c r="HS31" s="63"/>
      <c r="HT31" s="63"/>
      <c r="HU31" s="63"/>
      <c r="HV31" s="63"/>
      <c r="HW31" s="63"/>
      <c r="HX31" s="63"/>
      <c r="HY31" s="63"/>
      <c r="HZ31" s="63"/>
      <c r="IA31" s="63"/>
      <c r="IB31" s="63"/>
      <c r="IC31" s="63"/>
    </row>
    <row r="32" s="9" customFormat="1" ht="115" customHeight="1" spans="1:237">
      <c r="A32" s="40">
        <f>SUBTOTAL(103,$C$7:C32)*1</f>
        <v>20</v>
      </c>
      <c r="B32" s="41" t="s">
        <v>149</v>
      </c>
      <c r="C32" s="41" t="s">
        <v>150</v>
      </c>
      <c r="D32" s="42" t="s">
        <v>151</v>
      </c>
      <c r="E32" s="41" t="s">
        <v>152</v>
      </c>
      <c r="F32" s="41" t="s">
        <v>153</v>
      </c>
      <c r="G32" s="48" t="s">
        <v>62</v>
      </c>
      <c r="H32" s="43">
        <v>9</v>
      </c>
      <c r="I32" s="55">
        <v>1016090</v>
      </c>
      <c r="J32" s="55">
        <v>45000</v>
      </c>
      <c r="K32" s="41" t="s">
        <v>154</v>
      </c>
      <c r="L32" s="41" t="s">
        <v>155</v>
      </c>
      <c r="M32" s="41" t="s">
        <v>156</v>
      </c>
      <c r="N32" s="41" t="s">
        <v>134</v>
      </c>
      <c r="O32" s="57"/>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c r="DG32" s="63"/>
      <c r="DH32" s="63"/>
      <c r="DI32" s="63"/>
      <c r="DJ32" s="63"/>
      <c r="DK32" s="63"/>
      <c r="DL32" s="63"/>
      <c r="DM32" s="63"/>
      <c r="DN32" s="63"/>
      <c r="DO32" s="63"/>
      <c r="DP32" s="63"/>
      <c r="DQ32" s="63"/>
      <c r="DR32" s="63"/>
      <c r="DS32" s="63"/>
      <c r="DT32" s="63"/>
      <c r="DU32" s="63"/>
      <c r="DV32" s="63"/>
      <c r="DW32" s="63"/>
      <c r="DX32" s="63"/>
      <c r="DY32" s="63"/>
      <c r="DZ32" s="63"/>
      <c r="EA32" s="63"/>
      <c r="EB32" s="63"/>
      <c r="EC32" s="63"/>
      <c r="ED32" s="63"/>
      <c r="EE32" s="63"/>
      <c r="EF32" s="63"/>
      <c r="EG32" s="63"/>
      <c r="EH32" s="63"/>
      <c r="EI32" s="63"/>
      <c r="EJ32" s="63"/>
      <c r="EK32" s="63"/>
      <c r="EL32" s="63"/>
      <c r="EM32" s="63"/>
      <c r="EN32" s="63"/>
      <c r="EO32" s="63"/>
      <c r="EP32" s="63"/>
      <c r="EQ32" s="63"/>
      <c r="ER32" s="63"/>
      <c r="ES32" s="63"/>
      <c r="ET32" s="63"/>
      <c r="EU32" s="63"/>
      <c r="EV32" s="63"/>
      <c r="EW32" s="63"/>
      <c r="EX32" s="63"/>
      <c r="EY32" s="63"/>
      <c r="EZ32" s="63"/>
      <c r="FA32" s="63"/>
      <c r="FB32" s="63"/>
      <c r="FC32" s="63"/>
      <c r="FD32" s="63"/>
      <c r="FE32" s="63"/>
      <c r="FF32" s="63"/>
      <c r="FG32" s="63"/>
      <c r="FH32" s="63"/>
      <c r="FI32" s="63"/>
      <c r="FJ32" s="63"/>
      <c r="FK32" s="63"/>
      <c r="FL32" s="63"/>
      <c r="FM32" s="63"/>
      <c r="FN32" s="63"/>
      <c r="FO32" s="63"/>
      <c r="FP32" s="63"/>
      <c r="FQ32" s="63"/>
      <c r="FR32" s="63"/>
      <c r="FS32" s="63"/>
      <c r="FT32" s="63"/>
      <c r="FU32" s="63"/>
      <c r="FV32" s="63"/>
      <c r="FW32" s="63"/>
      <c r="FX32" s="63"/>
      <c r="FY32" s="63"/>
      <c r="FZ32" s="63"/>
      <c r="GA32" s="63"/>
      <c r="GB32" s="63"/>
      <c r="GC32" s="63"/>
      <c r="GD32" s="63"/>
      <c r="GE32" s="63"/>
      <c r="GF32" s="63"/>
      <c r="GG32" s="63"/>
      <c r="GH32" s="63"/>
      <c r="GI32" s="63"/>
      <c r="GJ32" s="63"/>
      <c r="GK32" s="63"/>
      <c r="GL32" s="63"/>
      <c r="GM32" s="63"/>
      <c r="GN32" s="63"/>
      <c r="GO32" s="63"/>
      <c r="GP32" s="63"/>
      <c r="GQ32" s="63"/>
      <c r="GR32" s="63"/>
      <c r="GS32" s="63"/>
      <c r="GT32" s="63"/>
      <c r="GU32" s="63"/>
      <c r="GV32" s="63"/>
      <c r="GW32" s="63"/>
      <c r="GX32" s="63"/>
      <c r="GY32" s="63"/>
      <c r="GZ32" s="63"/>
      <c r="HA32" s="63"/>
      <c r="HB32" s="63"/>
      <c r="HC32" s="63"/>
      <c r="HD32" s="63"/>
      <c r="HE32" s="63"/>
      <c r="HF32" s="63"/>
      <c r="HG32" s="63"/>
      <c r="HH32" s="63"/>
      <c r="HI32" s="63"/>
      <c r="HJ32" s="63"/>
      <c r="HK32" s="63"/>
      <c r="HL32" s="63"/>
      <c r="HM32" s="63"/>
      <c r="HN32" s="63"/>
      <c r="HO32" s="63"/>
      <c r="HP32" s="63"/>
      <c r="HQ32" s="63"/>
      <c r="HR32" s="63"/>
      <c r="HS32" s="63"/>
      <c r="HT32" s="63"/>
      <c r="HU32" s="63"/>
      <c r="HV32" s="63"/>
      <c r="HW32" s="63"/>
      <c r="HX32" s="63"/>
      <c r="HY32" s="63"/>
      <c r="HZ32" s="63"/>
      <c r="IA32" s="63"/>
      <c r="IB32" s="63"/>
      <c r="IC32" s="63"/>
    </row>
    <row r="33" s="4" customFormat="1" ht="115" customHeight="1" spans="1:237">
      <c r="A33" s="40">
        <f>SUBTOTAL(103,$C$7:C33)*1</f>
        <v>21</v>
      </c>
      <c r="B33" s="41" t="s">
        <v>157</v>
      </c>
      <c r="C33" s="41" t="s">
        <v>158</v>
      </c>
      <c r="D33" s="42" t="s">
        <v>159</v>
      </c>
      <c r="E33" s="41" t="s">
        <v>88</v>
      </c>
      <c r="F33" s="41" t="s">
        <v>160</v>
      </c>
      <c r="G33" s="41" t="s">
        <v>74</v>
      </c>
      <c r="H33" s="43">
        <v>8</v>
      </c>
      <c r="I33" s="64">
        <v>300000</v>
      </c>
      <c r="J33" s="64">
        <v>10000</v>
      </c>
      <c r="K33" s="49" t="s">
        <v>161</v>
      </c>
      <c r="L33" s="49" t="s">
        <v>162</v>
      </c>
      <c r="M33" s="49" t="s">
        <v>163</v>
      </c>
      <c r="N33" s="41" t="s">
        <v>134</v>
      </c>
      <c r="O33" s="57"/>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c r="EO33" s="58"/>
      <c r="EP33" s="58"/>
      <c r="EQ33" s="58"/>
      <c r="ER33" s="58"/>
      <c r="ES33" s="58"/>
      <c r="ET33" s="58"/>
      <c r="EU33" s="58"/>
      <c r="EV33" s="58"/>
      <c r="EW33" s="58"/>
      <c r="EX33" s="58"/>
      <c r="EY33" s="58"/>
      <c r="EZ33" s="58"/>
      <c r="FA33" s="58"/>
      <c r="FB33" s="58"/>
      <c r="FC33" s="58"/>
      <c r="FD33" s="58"/>
      <c r="FE33" s="58"/>
      <c r="FF33" s="58"/>
      <c r="FG33" s="58"/>
      <c r="FH33" s="58"/>
      <c r="FI33" s="58"/>
      <c r="FJ33" s="58"/>
      <c r="FK33" s="58"/>
      <c r="FL33" s="58"/>
      <c r="FM33" s="58"/>
      <c r="FN33" s="58"/>
      <c r="FO33" s="58"/>
      <c r="FP33" s="58"/>
      <c r="FQ33" s="58"/>
      <c r="FR33" s="58"/>
      <c r="FS33" s="58"/>
      <c r="FT33" s="58"/>
      <c r="FU33" s="58"/>
      <c r="FV33" s="58"/>
      <c r="FW33" s="58"/>
      <c r="FX33" s="58"/>
      <c r="FY33" s="58"/>
      <c r="FZ33" s="58"/>
      <c r="GA33" s="58"/>
      <c r="GB33" s="58"/>
      <c r="GC33" s="58"/>
      <c r="GD33" s="58"/>
      <c r="GE33" s="58"/>
      <c r="GF33" s="58"/>
      <c r="GG33" s="58"/>
      <c r="GH33" s="58"/>
      <c r="GI33" s="58"/>
      <c r="GJ33" s="58"/>
      <c r="GK33" s="58"/>
      <c r="GL33" s="58"/>
      <c r="GM33" s="58"/>
      <c r="GN33" s="58"/>
      <c r="GO33" s="58"/>
      <c r="GP33" s="58"/>
      <c r="GQ33" s="58"/>
      <c r="GR33" s="58"/>
      <c r="GS33" s="58"/>
      <c r="GT33" s="58"/>
      <c r="GU33" s="58"/>
      <c r="GV33" s="58"/>
      <c r="GW33" s="58"/>
      <c r="GX33" s="58"/>
      <c r="GY33" s="58"/>
      <c r="GZ33" s="58"/>
      <c r="HA33" s="58"/>
      <c r="HB33" s="58"/>
      <c r="HC33" s="58"/>
      <c r="HD33" s="58"/>
      <c r="HE33" s="58"/>
      <c r="HF33" s="58"/>
      <c r="HG33" s="58"/>
      <c r="HH33" s="58"/>
      <c r="HI33" s="58"/>
      <c r="HJ33" s="58"/>
      <c r="HK33" s="58"/>
      <c r="HL33" s="58"/>
      <c r="HM33" s="58"/>
      <c r="HN33" s="58"/>
      <c r="HO33" s="58"/>
      <c r="HP33" s="58"/>
      <c r="HQ33" s="58"/>
      <c r="HR33" s="58"/>
      <c r="HS33" s="58"/>
      <c r="HT33" s="58"/>
      <c r="HU33" s="58"/>
      <c r="HV33" s="58"/>
      <c r="HW33" s="58"/>
      <c r="HX33" s="58"/>
      <c r="HY33" s="58"/>
      <c r="HZ33" s="58"/>
      <c r="IA33" s="58"/>
      <c r="IB33" s="58"/>
      <c r="IC33" s="58"/>
    </row>
    <row r="34" s="9" customFormat="1" ht="115" customHeight="1" spans="1:237">
      <c r="A34" s="40">
        <f>SUBTOTAL(103,$C$7:C34)*1</f>
        <v>22</v>
      </c>
      <c r="B34" s="41" t="s">
        <v>164</v>
      </c>
      <c r="C34" s="41" t="s">
        <v>164</v>
      </c>
      <c r="D34" s="42" t="s">
        <v>165</v>
      </c>
      <c r="E34" s="41" t="s">
        <v>166</v>
      </c>
      <c r="F34" s="41" t="s">
        <v>167</v>
      </c>
      <c r="G34" s="48" t="s">
        <v>37</v>
      </c>
      <c r="H34" s="43">
        <v>10</v>
      </c>
      <c r="I34" s="55">
        <v>56541.59</v>
      </c>
      <c r="J34" s="55">
        <v>5000</v>
      </c>
      <c r="K34" s="41" t="s">
        <v>168</v>
      </c>
      <c r="L34" s="49" t="s">
        <v>169</v>
      </c>
      <c r="M34" s="41" t="s">
        <v>170</v>
      </c>
      <c r="N34" s="41" t="s">
        <v>134</v>
      </c>
      <c r="O34" s="57"/>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c r="DG34" s="63"/>
      <c r="DH34" s="63"/>
      <c r="DI34" s="63"/>
      <c r="DJ34" s="63"/>
      <c r="DK34" s="63"/>
      <c r="DL34" s="63"/>
      <c r="DM34" s="63"/>
      <c r="DN34" s="63"/>
      <c r="DO34" s="63"/>
      <c r="DP34" s="63"/>
      <c r="DQ34" s="63"/>
      <c r="DR34" s="63"/>
      <c r="DS34" s="63"/>
      <c r="DT34" s="63"/>
      <c r="DU34" s="63"/>
      <c r="DV34" s="63"/>
      <c r="DW34" s="63"/>
      <c r="DX34" s="63"/>
      <c r="DY34" s="63"/>
      <c r="DZ34" s="63"/>
      <c r="EA34" s="63"/>
      <c r="EB34" s="63"/>
      <c r="EC34" s="63"/>
      <c r="ED34" s="63"/>
      <c r="EE34" s="63"/>
      <c r="EF34" s="63"/>
      <c r="EG34" s="63"/>
      <c r="EH34" s="63"/>
      <c r="EI34" s="63"/>
      <c r="EJ34" s="63"/>
      <c r="EK34" s="63"/>
      <c r="EL34" s="63"/>
      <c r="EM34" s="63"/>
      <c r="EN34" s="63"/>
      <c r="EO34" s="63"/>
      <c r="EP34" s="63"/>
      <c r="EQ34" s="63"/>
      <c r="ER34" s="63"/>
      <c r="ES34" s="63"/>
      <c r="ET34" s="63"/>
      <c r="EU34" s="63"/>
      <c r="EV34" s="63"/>
      <c r="EW34" s="63"/>
      <c r="EX34" s="63"/>
      <c r="EY34" s="63"/>
      <c r="EZ34" s="63"/>
      <c r="FA34" s="63"/>
      <c r="FB34" s="63"/>
      <c r="FC34" s="63"/>
      <c r="FD34" s="63"/>
      <c r="FE34" s="63"/>
      <c r="FF34" s="63"/>
      <c r="FG34" s="63"/>
      <c r="FH34" s="63"/>
      <c r="FI34" s="63"/>
      <c r="FJ34" s="63"/>
      <c r="FK34" s="63"/>
      <c r="FL34" s="63"/>
      <c r="FM34" s="63"/>
      <c r="FN34" s="63"/>
      <c r="FO34" s="63"/>
      <c r="FP34" s="63"/>
      <c r="FQ34" s="63"/>
      <c r="FR34" s="63"/>
      <c r="FS34" s="63"/>
      <c r="FT34" s="63"/>
      <c r="FU34" s="63"/>
      <c r="FV34" s="63"/>
      <c r="FW34" s="63"/>
      <c r="FX34" s="63"/>
      <c r="FY34" s="63"/>
      <c r="FZ34" s="63"/>
      <c r="GA34" s="63"/>
      <c r="GB34" s="63"/>
      <c r="GC34" s="63"/>
      <c r="GD34" s="63"/>
      <c r="GE34" s="63"/>
      <c r="GF34" s="63"/>
      <c r="GG34" s="63"/>
      <c r="GH34" s="63"/>
      <c r="GI34" s="63"/>
      <c r="GJ34" s="63"/>
      <c r="GK34" s="63"/>
      <c r="GL34" s="63"/>
      <c r="GM34" s="63"/>
      <c r="GN34" s="63"/>
      <c r="GO34" s="63"/>
      <c r="GP34" s="63"/>
      <c r="GQ34" s="63"/>
      <c r="GR34" s="63"/>
      <c r="GS34" s="63"/>
      <c r="GT34" s="63"/>
      <c r="GU34" s="63"/>
      <c r="GV34" s="63"/>
      <c r="GW34" s="63"/>
      <c r="GX34" s="63"/>
      <c r="GY34" s="63"/>
      <c r="GZ34" s="63"/>
      <c r="HA34" s="63"/>
      <c r="HB34" s="63"/>
      <c r="HC34" s="63"/>
      <c r="HD34" s="63"/>
      <c r="HE34" s="63"/>
      <c r="HF34" s="63"/>
      <c r="HG34" s="63"/>
      <c r="HH34" s="63"/>
      <c r="HI34" s="63"/>
      <c r="HJ34" s="63"/>
      <c r="HK34" s="63"/>
      <c r="HL34" s="63"/>
      <c r="HM34" s="63"/>
      <c r="HN34" s="63"/>
      <c r="HO34" s="63"/>
      <c r="HP34" s="63"/>
      <c r="HQ34" s="63"/>
      <c r="HR34" s="63"/>
      <c r="HS34" s="63"/>
      <c r="HT34" s="63"/>
      <c r="HU34" s="63"/>
      <c r="HV34" s="63"/>
      <c r="HW34" s="63"/>
      <c r="HX34" s="63"/>
      <c r="HY34" s="63"/>
      <c r="HZ34" s="63"/>
      <c r="IA34" s="63"/>
      <c r="IB34" s="63"/>
      <c r="IC34" s="63"/>
    </row>
    <row r="35" s="9" customFormat="1" ht="115" customHeight="1" spans="1:237">
      <c r="A35" s="40">
        <f>SUBTOTAL(103,$C$7:C35)*1</f>
        <v>23</v>
      </c>
      <c r="B35" s="41" t="s">
        <v>171</v>
      </c>
      <c r="C35" s="41" t="s">
        <v>172</v>
      </c>
      <c r="D35" s="42" t="s">
        <v>173</v>
      </c>
      <c r="E35" s="41" t="s">
        <v>174</v>
      </c>
      <c r="F35" s="49" t="s">
        <v>175</v>
      </c>
      <c r="G35" s="41" t="s">
        <v>37</v>
      </c>
      <c r="H35" s="43">
        <v>10</v>
      </c>
      <c r="I35" s="64">
        <v>130000</v>
      </c>
      <c r="J35" s="64">
        <v>20000</v>
      </c>
      <c r="K35" s="49" t="s">
        <v>176</v>
      </c>
      <c r="L35" s="49" t="s">
        <v>177</v>
      </c>
      <c r="M35" s="41" t="s">
        <v>178</v>
      </c>
      <c r="N35" s="41" t="s">
        <v>134</v>
      </c>
      <c r="O35" s="57"/>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c r="DG35" s="63"/>
      <c r="DH35" s="63"/>
      <c r="DI35" s="63"/>
      <c r="DJ35" s="63"/>
      <c r="DK35" s="63"/>
      <c r="DL35" s="63"/>
      <c r="DM35" s="63"/>
      <c r="DN35" s="63"/>
      <c r="DO35" s="63"/>
      <c r="DP35" s="63"/>
      <c r="DQ35" s="63"/>
      <c r="DR35" s="63"/>
      <c r="DS35" s="63"/>
      <c r="DT35" s="63"/>
      <c r="DU35" s="63"/>
      <c r="DV35" s="63"/>
      <c r="DW35" s="63"/>
      <c r="DX35" s="63"/>
      <c r="DY35" s="63"/>
      <c r="DZ35" s="63"/>
      <c r="EA35" s="63"/>
      <c r="EB35" s="63"/>
      <c r="EC35" s="63"/>
      <c r="ED35" s="63"/>
      <c r="EE35" s="63"/>
      <c r="EF35" s="63"/>
      <c r="EG35" s="63"/>
      <c r="EH35" s="63"/>
      <c r="EI35" s="63"/>
      <c r="EJ35" s="63"/>
      <c r="EK35" s="63"/>
      <c r="EL35" s="63"/>
      <c r="EM35" s="63"/>
      <c r="EN35" s="63"/>
      <c r="EO35" s="63"/>
      <c r="EP35" s="63"/>
      <c r="EQ35" s="63"/>
      <c r="ER35" s="63"/>
      <c r="ES35" s="63"/>
      <c r="ET35" s="63"/>
      <c r="EU35" s="63"/>
      <c r="EV35" s="63"/>
      <c r="EW35" s="63"/>
      <c r="EX35" s="63"/>
      <c r="EY35" s="63"/>
      <c r="EZ35" s="63"/>
      <c r="FA35" s="63"/>
      <c r="FB35" s="63"/>
      <c r="FC35" s="63"/>
      <c r="FD35" s="63"/>
      <c r="FE35" s="63"/>
      <c r="FF35" s="63"/>
      <c r="FG35" s="63"/>
      <c r="FH35" s="63"/>
      <c r="FI35" s="63"/>
      <c r="FJ35" s="63"/>
      <c r="FK35" s="63"/>
      <c r="FL35" s="63"/>
      <c r="FM35" s="63"/>
      <c r="FN35" s="63"/>
      <c r="FO35" s="63"/>
      <c r="FP35" s="63"/>
      <c r="FQ35" s="63"/>
      <c r="FR35" s="63"/>
      <c r="FS35" s="63"/>
      <c r="FT35" s="63"/>
      <c r="FU35" s="63"/>
      <c r="FV35" s="63"/>
      <c r="FW35" s="63"/>
      <c r="FX35" s="63"/>
      <c r="FY35" s="63"/>
      <c r="FZ35" s="63"/>
      <c r="GA35" s="63"/>
      <c r="GB35" s="63"/>
      <c r="GC35" s="63"/>
      <c r="GD35" s="63"/>
      <c r="GE35" s="63"/>
      <c r="GF35" s="63"/>
      <c r="GG35" s="63"/>
      <c r="GH35" s="63"/>
      <c r="GI35" s="63"/>
      <c r="GJ35" s="63"/>
      <c r="GK35" s="63"/>
      <c r="GL35" s="63"/>
      <c r="GM35" s="63"/>
      <c r="GN35" s="63"/>
      <c r="GO35" s="63"/>
      <c r="GP35" s="63"/>
      <c r="GQ35" s="63"/>
      <c r="GR35" s="63"/>
      <c r="GS35" s="63"/>
      <c r="GT35" s="63"/>
      <c r="GU35" s="63"/>
      <c r="GV35" s="63"/>
      <c r="GW35" s="63"/>
      <c r="GX35" s="63"/>
      <c r="GY35" s="63"/>
      <c r="GZ35" s="63"/>
      <c r="HA35" s="63"/>
      <c r="HB35" s="63"/>
      <c r="HC35" s="63"/>
      <c r="HD35" s="63"/>
      <c r="HE35" s="63"/>
      <c r="HF35" s="63"/>
      <c r="HG35" s="63"/>
      <c r="HH35" s="63"/>
      <c r="HI35" s="63"/>
      <c r="HJ35" s="63"/>
      <c r="HK35" s="63"/>
      <c r="HL35" s="63"/>
      <c r="HM35" s="63"/>
      <c r="HN35" s="63"/>
      <c r="HO35" s="63"/>
      <c r="HP35" s="63"/>
      <c r="HQ35" s="63"/>
      <c r="HR35" s="63"/>
      <c r="HS35" s="63"/>
      <c r="HT35" s="63"/>
      <c r="HU35" s="63"/>
      <c r="HV35" s="63"/>
      <c r="HW35" s="63"/>
      <c r="HX35" s="63"/>
      <c r="HY35" s="63"/>
      <c r="HZ35" s="63"/>
      <c r="IA35" s="63"/>
      <c r="IB35" s="63"/>
      <c r="IC35" s="63"/>
    </row>
    <row r="36" s="9" customFormat="1" ht="115" customHeight="1" spans="1:237">
      <c r="A36" s="40">
        <f>SUBTOTAL(103,$C$7:C36)*1</f>
        <v>24</v>
      </c>
      <c r="B36" s="41" t="s">
        <v>179</v>
      </c>
      <c r="C36" s="41" t="s">
        <v>180</v>
      </c>
      <c r="D36" s="42" t="s">
        <v>181</v>
      </c>
      <c r="E36" s="41" t="s">
        <v>174</v>
      </c>
      <c r="F36" s="41" t="s">
        <v>182</v>
      </c>
      <c r="G36" s="48" t="s">
        <v>23</v>
      </c>
      <c r="H36" s="43">
        <v>8</v>
      </c>
      <c r="I36" s="55">
        <v>16431.54</v>
      </c>
      <c r="J36" s="55">
        <v>6000</v>
      </c>
      <c r="K36" s="49" t="s">
        <v>183</v>
      </c>
      <c r="L36" s="49" t="s">
        <v>184</v>
      </c>
      <c r="M36" s="41" t="s">
        <v>185</v>
      </c>
      <c r="N36" s="41" t="s">
        <v>134</v>
      </c>
      <c r="O36" s="57"/>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c r="DG36" s="63"/>
      <c r="DH36" s="63"/>
      <c r="DI36" s="63"/>
      <c r="DJ36" s="63"/>
      <c r="DK36" s="63"/>
      <c r="DL36" s="63"/>
      <c r="DM36" s="63"/>
      <c r="DN36" s="63"/>
      <c r="DO36" s="63"/>
      <c r="DP36" s="63"/>
      <c r="DQ36" s="63"/>
      <c r="DR36" s="63"/>
      <c r="DS36" s="63"/>
      <c r="DT36" s="63"/>
      <c r="DU36" s="63"/>
      <c r="DV36" s="63"/>
      <c r="DW36" s="63"/>
      <c r="DX36" s="63"/>
      <c r="DY36" s="63"/>
      <c r="DZ36" s="63"/>
      <c r="EA36" s="63"/>
      <c r="EB36" s="63"/>
      <c r="EC36" s="63"/>
      <c r="ED36" s="63"/>
      <c r="EE36" s="63"/>
      <c r="EF36" s="63"/>
      <c r="EG36" s="63"/>
      <c r="EH36" s="63"/>
      <c r="EI36" s="63"/>
      <c r="EJ36" s="63"/>
      <c r="EK36" s="63"/>
      <c r="EL36" s="63"/>
      <c r="EM36" s="63"/>
      <c r="EN36" s="63"/>
      <c r="EO36" s="63"/>
      <c r="EP36" s="63"/>
      <c r="EQ36" s="63"/>
      <c r="ER36" s="63"/>
      <c r="ES36" s="63"/>
      <c r="ET36" s="63"/>
      <c r="EU36" s="63"/>
      <c r="EV36" s="63"/>
      <c r="EW36" s="63"/>
      <c r="EX36" s="63"/>
      <c r="EY36" s="63"/>
      <c r="EZ36" s="63"/>
      <c r="FA36" s="63"/>
      <c r="FB36" s="63"/>
      <c r="FC36" s="63"/>
      <c r="FD36" s="63"/>
      <c r="FE36" s="63"/>
      <c r="FF36" s="63"/>
      <c r="FG36" s="63"/>
      <c r="FH36" s="63"/>
      <c r="FI36" s="63"/>
      <c r="FJ36" s="63"/>
      <c r="FK36" s="63"/>
      <c r="FL36" s="63"/>
      <c r="FM36" s="63"/>
      <c r="FN36" s="63"/>
      <c r="FO36" s="63"/>
      <c r="FP36" s="63"/>
      <c r="FQ36" s="63"/>
      <c r="FR36" s="63"/>
      <c r="FS36" s="63"/>
      <c r="FT36" s="63"/>
      <c r="FU36" s="63"/>
      <c r="FV36" s="63"/>
      <c r="FW36" s="63"/>
      <c r="FX36" s="63"/>
      <c r="FY36" s="63"/>
      <c r="FZ36" s="63"/>
      <c r="GA36" s="63"/>
      <c r="GB36" s="63"/>
      <c r="GC36" s="63"/>
      <c r="GD36" s="63"/>
      <c r="GE36" s="63"/>
      <c r="GF36" s="63"/>
      <c r="GG36" s="63"/>
      <c r="GH36" s="63"/>
      <c r="GI36" s="63"/>
      <c r="GJ36" s="63"/>
      <c r="GK36" s="63"/>
      <c r="GL36" s="63"/>
      <c r="GM36" s="63"/>
      <c r="GN36" s="63"/>
      <c r="GO36" s="63"/>
      <c r="GP36" s="63"/>
      <c r="GQ36" s="63"/>
      <c r="GR36" s="63"/>
      <c r="GS36" s="63"/>
      <c r="GT36" s="63"/>
      <c r="GU36" s="63"/>
      <c r="GV36" s="63"/>
      <c r="GW36" s="63"/>
      <c r="GX36" s="63"/>
      <c r="GY36" s="63"/>
      <c r="GZ36" s="63"/>
      <c r="HA36" s="63"/>
      <c r="HB36" s="63"/>
      <c r="HC36" s="63"/>
      <c r="HD36" s="63"/>
      <c r="HE36" s="63"/>
      <c r="HF36" s="63"/>
      <c r="HG36" s="63"/>
      <c r="HH36" s="63"/>
      <c r="HI36" s="63"/>
      <c r="HJ36" s="63"/>
      <c r="HK36" s="63"/>
      <c r="HL36" s="63"/>
      <c r="HM36" s="63"/>
      <c r="HN36" s="63"/>
      <c r="HO36" s="63"/>
      <c r="HP36" s="63"/>
      <c r="HQ36" s="63"/>
      <c r="HR36" s="63"/>
      <c r="HS36" s="63"/>
      <c r="HT36" s="63"/>
      <c r="HU36" s="63"/>
      <c r="HV36" s="63"/>
      <c r="HW36" s="63"/>
      <c r="HX36" s="63"/>
      <c r="HY36" s="63"/>
      <c r="HZ36" s="63"/>
      <c r="IA36" s="63"/>
      <c r="IB36" s="63"/>
      <c r="IC36" s="63"/>
    </row>
    <row r="37" s="6" customFormat="1" ht="139" customHeight="1" spans="1:237">
      <c r="A37" s="40">
        <f>SUBTOTAL(103,$C$7:C37)*1</f>
        <v>25</v>
      </c>
      <c r="B37" s="41" t="s">
        <v>186</v>
      </c>
      <c r="C37" s="41" t="s">
        <v>187</v>
      </c>
      <c r="D37" s="42" t="s">
        <v>188</v>
      </c>
      <c r="E37" s="41" t="s">
        <v>189</v>
      </c>
      <c r="F37" s="41" t="s">
        <v>190</v>
      </c>
      <c r="G37" s="48" t="s">
        <v>62</v>
      </c>
      <c r="H37" s="43">
        <v>3</v>
      </c>
      <c r="I37" s="55">
        <v>48695</v>
      </c>
      <c r="J37" s="55">
        <v>13000</v>
      </c>
      <c r="K37" s="65" t="s">
        <v>191</v>
      </c>
      <c r="L37" s="65" t="s">
        <v>192</v>
      </c>
      <c r="M37" s="41" t="s">
        <v>193</v>
      </c>
      <c r="N37" s="41" t="s">
        <v>134</v>
      </c>
      <c r="O37" s="57"/>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c r="HF37" s="60"/>
      <c r="HG37" s="60"/>
      <c r="HH37" s="60"/>
      <c r="HI37" s="60"/>
      <c r="HJ37" s="60"/>
      <c r="HK37" s="60"/>
      <c r="HL37" s="60"/>
      <c r="HM37" s="60"/>
      <c r="HN37" s="60"/>
      <c r="HO37" s="60"/>
      <c r="HP37" s="60"/>
      <c r="HQ37" s="60"/>
      <c r="HR37" s="60"/>
      <c r="HS37" s="60"/>
      <c r="HT37" s="60"/>
      <c r="HU37" s="60"/>
      <c r="HV37" s="60"/>
      <c r="HW37" s="60"/>
      <c r="HX37" s="60"/>
      <c r="HY37" s="60"/>
      <c r="HZ37" s="60"/>
      <c r="IA37" s="60"/>
      <c r="IB37" s="60"/>
      <c r="IC37" s="60"/>
    </row>
    <row r="38" s="6" customFormat="1" ht="115" customHeight="1" spans="1:237">
      <c r="A38" s="40">
        <f>SUBTOTAL(103,$C$7:C38)*1</f>
        <v>26</v>
      </c>
      <c r="B38" s="41" t="s">
        <v>194</v>
      </c>
      <c r="C38" s="41" t="s">
        <v>195</v>
      </c>
      <c r="D38" s="42" t="s">
        <v>196</v>
      </c>
      <c r="E38" s="41" t="s">
        <v>197</v>
      </c>
      <c r="F38" s="41" t="s">
        <v>198</v>
      </c>
      <c r="G38" s="41" t="s">
        <v>37</v>
      </c>
      <c r="H38" s="43">
        <v>6</v>
      </c>
      <c r="I38" s="55">
        <v>214616.78</v>
      </c>
      <c r="J38" s="64">
        <v>10000</v>
      </c>
      <c r="K38" s="41" t="s">
        <v>199</v>
      </c>
      <c r="L38" s="49" t="s">
        <v>200</v>
      </c>
      <c r="M38" s="65" t="s">
        <v>201</v>
      </c>
      <c r="N38" s="41" t="s">
        <v>134</v>
      </c>
      <c r="O38" s="57"/>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c r="HF38" s="60"/>
      <c r="HG38" s="60"/>
      <c r="HH38" s="60"/>
      <c r="HI38" s="60"/>
      <c r="HJ38" s="60"/>
      <c r="HK38" s="60"/>
      <c r="HL38" s="60"/>
      <c r="HM38" s="60"/>
      <c r="HN38" s="60"/>
      <c r="HO38" s="60"/>
      <c r="HP38" s="60"/>
      <c r="HQ38" s="60"/>
      <c r="HR38" s="60"/>
      <c r="HS38" s="60"/>
      <c r="HT38" s="60"/>
      <c r="HU38" s="60"/>
      <c r="HV38" s="60"/>
      <c r="HW38" s="60"/>
      <c r="HX38" s="60"/>
      <c r="HY38" s="60"/>
      <c r="HZ38" s="60"/>
      <c r="IA38" s="60"/>
      <c r="IB38" s="60"/>
      <c r="IC38" s="60"/>
    </row>
    <row r="39" s="6" customFormat="1" ht="115" customHeight="1" spans="1:237">
      <c r="A39" s="40">
        <f>SUBTOTAL(103,$C$7:C39)*1</f>
        <v>27</v>
      </c>
      <c r="B39" s="41" t="s">
        <v>202</v>
      </c>
      <c r="C39" s="41" t="s">
        <v>202</v>
      </c>
      <c r="D39" s="42" t="s">
        <v>203</v>
      </c>
      <c r="E39" s="41" t="s">
        <v>204</v>
      </c>
      <c r="F39" s="41" t="s">
        <v>205</v>
      </c>
      <c r="G39" s="48" t="s">
        <v>23</v>
      </c>
      <c r="H39" s="43">
        <v>6</v>
      </c>
      <c r="I39" s="55">
        <v>41000</v>
      </c>
      <c r="J39" s="55">
        <v>10000</v>
      </c>
      <c r="K39" s="49" t="s">
        <v>206</v>
      </c>
      <c r="L39" s="49" t="s">
        <v>207</v>
      </c>
      <c r="M39" s="41" t="s">
        <v>208</v>
      </c>
      <c r="N39" s="41" t="s">
        <v>134</v>
      </c>
      <c r="O39" s="57"/>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c r="HF39" s="60"/>
      <c r="HG39" s="60"/>
      <c r="HH39" s="60"/>
      <c r="HI39" s="60"/>
      <c r="HJ39" s="60"/>
      <c r="HK39" s="60"/>
      <c r="HL39" s="60"/>
      <c r="HM39" s="60"/>
      <c r="HN39" s="60"/>
      <c r="HO39" s="60"/>
      <c r="HP39" s="60"/>
      <c r="HQ39" s="60"/>
      <c r="HR39" s="60"/>
      <c r="HS39" s="60"/>
      <c r="HT39" s="60"/>
      <c r="HU39" s="60"/>
      <c r="HV39" s="60"/>
      <c r="HW39" s="60"/>
      <c r="HX39" s="60"/>
      <c r="HY39" s="60"/>
      <c r="HZ39" s="60"/>
      <c r="IA39" s="60"/>
      <c r="IB39" s="60"/>
      <c r="IC39" s="60"/>
    </row>
    <row r="40" s="9" customFormat="1" ht="143" customHeight="1" spans="1:237">
      <c r="A40" s="40">
        <f>SUBTOTAL(103,$C$7:C40)*1</f>
        <v>28</v>
      </c>
      <c r="B40" s="41" t="s">
        <v>209</v>
      </c>
      <c r="C40" s="41" t="s">
        <v>210</v>
      </c>
      <c r="D40" s="42" t="s">
        <v>211</v>
      </c>
      <c r="E40" s="41" t="s">
        <v>212</v>
      </c>
      <c r="F40" s="41" t="s">
        <v>213</v>
      </c>
      <c r="G40" s="41" t="s">
        <v>23</v>
      </c>
      <c r="H40" s="43">
        <v>9</v>
      </c>
      <c r="I40" s="55">
        <v>59300</v>
      </c>
      <c r="J40" s="64">
        <v>10000</v>
      </c>
      <c r="K40" s="49" t="s">
        <v>214</v>
      </c>
      <c r="L40" s="49" t="s">
        <v>215</v>
      </c>
      <c r="M40" s="41" t="s">
        <v>216</v>
      </c>
      <c r="N40" s="41" t="s">
        <v>134</v>
      </c>
      <c r="O40" s="57"/>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c r="DG40" s="63"/>
      <c r="DH40" s="63"/>
      <c r="DI40" s="63"/>
      <c r="DJ40" s="63"/>
      <c r="DK40" s="63"/>
      <c r="DL40" s="63"/>
      <c r="DM40" s="63"/>
      <c r="DN40" s="63"/>
      <c r="DO40" s="63"/>
      <c r="DP40" s="63"/>
      <c r="DQ40" s="63"/>
      <c r="DR40" s="63"/>
      <c r="DS40" s="63"/>
      <c r="DT40" s="63"/>
      <c r="DU40" s="63"/>
      <c r="DV40" s="63"/>
      <c r="DW40" s="63"/>
      <c r="DX40" s="63"/>
      <c r="DY40" s="63"/>
      <c r="DZ40" s="63"/>
      <c r="EA40" s="63"/>
      <c r="EB40" s="63"/>
      <c r="EC40" s="63"/>
      <c r="ED40" s="63"/>
      <c r="EE40" s="63"/>
      <c r="EF40" s="63"/>
      <c r="EG40" s="63"/>
      <c r="EH40" s="63"/>
      <c r="EI40" s="63"/>
      <c r="EJ40" s="63"/>
      <c r="EK40" s="63"/>
      <c r="EL40" s="63"/>
      <c r="EM40" s="63"/>
      <c r="EN40" s="63"/>
      <c r="EO40" s="63"/>
      <c r="EP40" s="63"/>
      <c r="EQ40" s="63"/>
      <c r="ER40" s="63"/>
      <c r="ES40" s="63"/>
      <c r="ET40" s="63"/>
      <c r="EU40" s="63"/>
      <c r="EV40" s="63"/>
      <c r="EW40" s="63"/>
      <c r="EX40" s="63"/>
      <c r="EY40" s="63"/>
      <c r="EZ40" s="63"/>
      <c r="FA40" s="63"/>
      <c r="FB40" s="63"/>
      <c r="FC40" s="63"/>
      <c r="FD40" s="63"/>
      <c r="FE40" s="63"/>
      <c r="FF40" s="63"/>
      <c r="FG40" s="63"/>
      <c r="FH40" s="63"/>
      <c r="FI40" s="63"/>
      <c r="FJ40" s="63"/>
      <c r="FK40" s="63"/>
      <c r="FL40" s="63"/>
      <c r="FM40" s="63"/>
      <c r="FN40" s="63"/>
      <c r="FO40" s="63"/>
      <c r="FP40" s="63"/>
      <c r="FQ40" s="63"/>
      <c r="FR40" s="63"/>
      <c r="FS40" s="63"/>
      <c r="FT40" s="63"/>
      <c r="FU40" s="63"/>
      <c r="FV40" s="63"/>
      <c r="FW40" s="63"/>
      <c r="FX40" s="63"/>
      <c r="FY40" s="63"/>
      <c r="FZ40" s="63"/>
      <c r="GA40" s="63"/>
      <c r="GB40" s="63"/>
      <c r="GC40" s="63"/>
      <c r="GD40" s="63"/>
      <c r="GE40" s="63"/>
      <c r="GF40" s="63"/>
      <c r="GG40" s="63"/>
      <c r="GH40" s="63"/>
      <c r="GI40" s="63"/>
      <c r="GJ40" s="63"/>
      <c r="GK40" s="63"/>
      <c r="GL40" s="63"/>
      <c r="GM40" s="63"/>
      <c r="GN40" s="63"/>
      <c r="GO40" s="63"/>
      <c r="GP40" s="63"/>
      <c r="GQ40" s="63"/>
      <c r="GR40" s="63"/>
      <c r="GS40" s="63"/>
      <c r="GT40" s="63"/>
      <c r="GU40" s="63"/>
      <c r="GV40" s="63"/>
      <c r="GW40" s="63"/>
      <c r="GX40" s="63"/>
      <c r="GY40" s="63"/>
      <c r="GZ40" s="63"/>
      <c r="HA40" s="63"/>
      <c r="HB40" s="63"/>
      <c r="HC40" s="63"/>
      <c r="HD40" s="63"/>
      <c r="HE40" s="63"/>
      <c r="HF40" s="63"/>
      <c r="HG40" s="63"/>
      <c r="HH40" s="63"/>
      <c r="HI40" s="63"/>
      <c r="HJ40" s="63"/>
      <c r="HK40" s="63"/>
      <c r="HL40" s="63"/>
      <c r="HM40" s="63"/>
      <c r="HN40" s="63"/>
      <c r="HO40" s="63"/>
      <c r="HP40" s="63"/>
      <c r="HQ40" s="63"/>
      <c r="HR40" s="63"/>
      <c r="HS40" s="63"/>
      <c r="HT40" s="63"/>
      <c r="HU40" s="63"/>
      <c r="HV40" s="63"/>
      <c r="HW40" s="63"/>
      <c r="HX40" s="63"/>
      <c r="HY40" s="63"/>
      <c r="HZ40" s="63"/>
      <c r="IA40" s="63"/>
      <c r="IB40" s="63"/>
      <c r="IC40" s="63"/>
    </row>
    <row r="41" s="9" customFormat="1" ht="115" customHeight="1" spans="1:237">
      <c r="A41" s="40">
        <f>SUBTOTAL(103,$C$7:C41)*1</f>
        <v>29</v>
      </c>
      <c r="B41" s="41" t="s">
        <v>217</v>
      </c>
      <c r="C41" s="41" t="s">
        <v>218</v>
      </c>
      <c r="D41" s="42" t="s">
        <v>219</v>
      </c>
      <c r="E41" s="41" t="s">
        <v>212</v>
      </c>
      <c r="F41" s="41" t="s">
        <v>220</v>
      </c>
      <c r="G41" s="41" t="s">
        <v>74</v>
      </c>
      <c r="H41" s="43">
        <v>9</v>
      </c>
      <c r="I41" s="55">
        <v>90000</v>
      </c>
      <c r="J41" s="66">
        <v>6000</v>
      </c>
      <c r="K41" s="67" t="s">
        <v>221</v>
      </c>
      <c r="L41" s="67" t="s">
        <v>222</v>
      </c>
      <c r="M41" s="41" t="s">
        <v>223</v>
      </c>
      <c r="N41" s="41" t="s">
        <v>134</v>
      </c>
      <c r="O41" s="57"/>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c r="ES41" s="63"/>
      <c r="ET41" s="63"/>
      <c r="EU41" s="63"/>
      <c r="EV41" s="63"/>
      <c r="EW41" s="63"/>
      <c r="EX41" s="63"/>
      <c r="EY41" s="63"/>
      <c r="EZ41" s="63"/>
      <c r="FA41" s="63"/>
      <c r="FB41" s="63"/>
      <c r="FC41" s="63"/>
      <c r="FD41" s="63"/>
      <c r="FE41" s="63"/>
      <c r="FF41" s="63"/>
      <c r="FG41" s="63"/>
      <c r="FH41" s="63"/>
      <c r="FI41" s="63"/>
      <c r="FJ41" s="63"/>
      <c r="FK41" s="63"/>
      <c r="FL41" s="63"/>
      <c r="FM41" s="63"/>
      <c r="FN41" s="63"/>
      <c r="FO41" s="63"/>
      <c r="FP41" s="63"/>
      <c r="FQ41" s="63"/>
      <c r="FR41" s="63"/>
      <c r="FS41" s="63"/>
      <c r="FT41" s="63"/>
      <c r="FU41" s="63"/>
      <c r="FV41" s="63"/>
      <c r="FW41" s="63"/>
      <c r="FX41" s="63"/>
      <c r="FY41" s="63"/>
      <c r="FZ41" s="63"/>
      <c r="GA41" s="63"/>
      <c r="GB41" s="63"/>
      <c r="GC41" s="63"/>
      <c r="GD41" s="63"/>
      <c r="GE41" s="63"/>
      <c r="GF41" s="63"/>
      <c r="GG41" s="63"/>
      <c r="GH41" s="63"/>
      <c r="GI41" s="63"/>
      <c r="GJ41" s="63"/>
      <c r="GK41" s="63"/>
      <c r="GL41" s="63"/>
      <c r="GM41" s="63"/>
      <c r="GN41" s="63"/>
      <c r="GO41" s="63"/>
      <c r="GP41" s="63"/>
      <c r="GQ41" s="63"/>
      <c r="GR41" s="63"/>
      <c r="GS41" s="63"/>
      <c r="GT41" s="63"/>
      <c r="GU41" s="63"/>
      <c r="GV41" s="63"/>
      <c r="GW41" s="63"/>
      <c r="GX41" s="63"/>
      <c r="GY41" s="63"/>
      <c r="GZ41" s="63"/>
      <c r="HA41" s="63"/>
      <c r="HB41" s="63"/>
      <c r="HC41" s="63"/>
      <c r="HD41" s="63"/>
      <c r="HE41" s="63"/>
      <c r="HF41" s="63"/>
      <c r="HG41" s="63"/>
      <c r="HH41" s="63"/>
      <c r="HI41" s="63"/>
      <c r="HJ41" s="63"/>
      <c r="HK41" s="63"/>
      <c r="HL41" s="63"/>
      <c r="HM41" s="63"/>
      <c r="HN41" s="63"/>
      <c r="HO41" s="63"/>
      <c r="HP41" s="63"/>
      <c r="HQ41" s="63"/>
      <c r="HR41" s="63"/>
      <c r="HS41" s="63"/>
      <c r="HT41" s="63"/>
      <c r="HU41" s="63"/>
      <c r="HV41" s="63"/>
      <c r="HW41" s="63"/>
      <c r="HX41" s="63"/>
      <c r="HY41" s="63"/>
      <c r="HZ41" s="63"/>
      <c r="IA41" s="63"/>
      <c r="IB41" s="63"/>
      <c r="IC41" s="63"/>
    </row>
    <row r="42" s="9" customFormat="1" ht="115" customHeight="1" spans="1:237">
      <c r="A42" s="40">
        <f>SUBTOTAL(103,$C$7:C42)*1</f>
        <v>30</v>
      </c>
      <c r="B42" s="41" t="s">
        <v>224</v>
      </c>
      <c r="C42" s="41" t="s">
        <v>225</v>
      </c>
      <c r="D42" s="42" t="s">
        <v>226</v>
      </c>
      <c r="E42" s="41" t="s">
        <v>227</v>
      </c>
      <c r="F42" s="41" t="s">
        <v>228</v>
      </c>
      <c r="G42" s="41" t="s">
        <v>23</v>
      </c>
      <c r="H42" s="43">
        <v>12</v>
      </c>
      <c r="I42" s="55">
        <v>124500</v>
      </c>
      <c r="J42" s="55">
        <v>20000</v>
      </c>
      <c r="K42" s="41" t="s">
        <v>229</v>
      </c>
      <c r="L42" s="49" t="s">
        <v>230</v>
      </c>
      <c r="M42" s="41" t="s">
        <v>231</v>
      </c>
      <c r="N42" s="41" t="s">
        <v>134</v>
      </c>
      <c r="O42" s="57"/>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c r="DG42" s="63"/>
      <c r="DH42" s="63"/>
      <c r="DI42" s="63"/>
      <c r="DJ42" s="63"/>
      <c r="DK42" s="63"/>
      <c r="DL42" s="63"/>
      <c r="DM42" s="63"/>
      <c r="DN42" s="63"/>
      <c r="DO42" s="63"/>
      <c r="DP42" s="63"/>
      <c r="DQ42" s="63"/>
      <c r="DR42" s="63"/>
      <c r="DS42" s="63"/>
      <c r="DT42" s="63"/>
      <c r="DU42" s="63"/>
      <c r="DV42" s="63"/>
      <c r="DW42" s="63"/>
      <c r="DX42" s="63"/>
      <c r="DY42" s="63"/>
      <c r="DZ42" s="63"/>
      <c r="EA42" s="63"/>
      <c r="EB42" s="63"/>
      <c r="EC42" s="63"/>
      <c r="ED42" s="63"/>
      <c r="EE42" s="63"/>
      <c r="EF42" s="63"/>
      <c r="EG42" s="63"/>
      <c r="EH42" s="63"/>
      <c r="EI42" s="63"/>
      <c r="EJ42" s="63"/>
      <c r="EK42" s="63"/>
      <c r="EL42" s="63"/>
      <c r="EM42" s="63"/>
      <c r="EN42" s="63"/>
      <c r="EO42" s="63"/>
      <c r="EP42" s="63"/>
      <c r="EQ42" s="63"/>
      <c r="ER42" s="63"/>
      <c r="ES42" s="63"/>
      <c r="ET42" s="63"/>
      <c r="EU42" s="63"/>
      <c r="EV42" s="63"/>
      <c r="EW42" s="63"/>
      <c r="EX42" s="63"/>
      <c r="EY42" s="63"/>
      <c r="EZ42" s="63"/>
      <c r="FA42" s="63"/>
      <c r="FB42" s="63"/>
      <c r="FC42" s="63"/>
      <c r="FD42" s="63"/>
      <c r="FE42" s="63"/>
      <c r="FF42" s="63"/>
      <c r="FG42" s="63"/>
      <c r="FH42" s="63"/>
      <c r="FI42" s="63"/>
      <c r="FJ42" s="63"/>
      <c r="FK42" s="63"/>
      <c r="FL42" s="63"/>
      <c r="FM42" s="63"/>
      <c r="FN42" s="63"/>
      <c r="FO42" s="63"/>
      <c r="FP42" s="63"/>
      <c r="FQ42" s="63"/>
      <c r="FR42" s="63"/>
      <c r="FS42" s="63"/>
      <c r="FT42" s="63"/>
      <c r="FU42" s="63"/>
      <c r="FV42" s="63"/>
      <c r="FW42" s="63"/>
      <c r="FX42" s="63"/>
      <c r="FY42" s="63"/>
      <c r="FZ42" s="63"/>
      <c r="GA42" s="63"/>
      <c r="GB42" s="63"/>
      <c r="GC42" s="63"/>
      <c r="GD42" s="63"/>
      <c r="GE42" s="63"/>
      <c r="GF42" s="63"/>
      <c r="GG42" s="63"/>
      <c r="GH42" s="63"/>
      <c r="GI42" s="63"/>
      <c r="GJ42" s="63"/>
      <c r="GK42" s="63"/>
      <c r="GL42" s="63"/>
      <c r="GM42" s="63"/>
      <c r="GN42" s="63"/>
      <c r="GO42" s="63"/>
      <c r="GP42" s="63"/>
      <c r="GQ42" s="63"/>
      <c r="GR42" s="63"/>
      <c r="GS42" s="63"/>
      <c r="GT42" s="63"/>
      <c r="GU42" s="63"/>
      <c r="GV42" s="63"/>
      <c r="GW42" s="63"/>
      <c r="GX42" s="63"/>
      <c r="GY42" s="63"/>
      <c r="GZ42" s="63"/>
      <c r="HA42" s="63"/>
      <c r="HB42" s="63"/>
      <c r="HC42" s="63"/>
      <c r="HD42" s="63"/>
      <c r="HE42" s="63"/>
      <c r="HF42" s="63"/>
      <c r="HG42" s="63"/>
      <c r="HH42" s="63"/>
      <c r="HI42" s="63"/>
      <c r="HJ42" s="63"/>
      <c r="HK42" s="63"/>
      <c r="HL42" s="63"/>
      <c r="HM42" s="63"/>
      <c r="HN42" s="63"/>
      <c r="HO42" s="63"/>
      <c r="HP42" s="63"/>
      <c r="HQ42" s="63"/>
      <c r="HR42" s="63"/>
      <c r="HS42" s="63"/>
      <c r="HT42" s="63"/>
      <c r="HU42" s="63"/>
      <c r="HV42" s="63"/>
      <c r="HW42" s="63"/>
      <c r="HX42" s="63"/>
      <c r="HY42" s="63"/>
      <c r="HZ42" s="63"/>
      <c r="IA42" s="63"/>
      <c r="IB42" s="63"/>
      <c r="IC42" s="63"/>
    </row>
    <row r="43" s="6" customFormat="1" ht="115" customHeight="1" spans="1:237">
      <c r="A43" s="40">
        <f>SUBTOTAL(103,$C$7:C43)*1</f>
        <v>31</v>
      </c>
      <c r="B43" s="41" t="s">
        <v>232</v>
      </c>
      <c r="C43" s="41" t="s">
        <v>233</v>
      </c>
      <c r="D43" s="42" t="s">
        <v>234</v>
      </c>
      <c r="E43" s="41" t="s">
        <v>235</v>
      </c>
      <c r="F43" s="41" t="s">
        <v>236</v>
      </c>
      <c r="G43" s="48" t="s">
        <v>62</v>
      </c>
      <c r="H43" s="43">
        <v>5</v>
      </c>
      <c r="I43" s="55">
        <v>260526</v>
      </c>
      <c r="J43" s="55">
        <v>10000</v>
      </c>
      <c r="K43" s="65" t="s">
        <v>237</v>
      </c>
      <c r="L43" s="68" t="s">
        <v>238</v>
      </c>
      <c r="M43" s="41" t="s">
        <v>239</v>
      </c>
      <c r="N43" s="41" t="s">
        <v>134</v>
      </c>
      <c r="O43" s="57"/>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c r="HF43" s="60"/>
      <c r="HG43" s="60"/>
      <c r="HH43" s="60"/>
      <c r="HI43" s="60"/>
      <c r="HJ43" s="60"/>
      <c r="HK43" s="60"/>
      <c r="HL43" s="60"/>
      <c r="HM43" s="60"/>
      <c r="HN43" s="60"/>
      <c r="HO43" s="60"/>
      <c r="HP43" s="60"/>
      <c r="HQ43" s="60"/>
      <c r="HR43" s="60"/>
      <c r="HS43" s="60"/>
      <c r="HT43" s="60"/>
      <c r="HU43" s="60"/>
      <c r="HV43" s="60"/>
      <c r="HW43" s="60"/>
      <c r="HX43" s="60"/>
      <c r="HY43" s="60"/>
      <c r="HZ43" s="60"/>
      <c r="IA43" s="60"/>
      <c r="IB43" s="60"/>
      <c r="IC43" s="60"/>
    </row>
    <row r="44" s="6" customFormat="1" ht="115" customHeight="1" spans="1:237">
      <c r="A44" s="40">
        <f>SUBTOTAL(103,$C$7:C44)*1</f>
        <v>32</v>
      </c>
      <c r="B44" s="41" t="s">
        <v>240</v>
      </c>
      <c r="C44" s="41" t="s">
        <v>241</v>
      </c>
      <c r="D44" s="42" t="s">
        <v>242</v>
      </c>
      <c r="E44" s="41" t="s">
        <v>243</v>
      </c>
      <c r="F44" s="41" t="s">
        <v>244</v>
      </c>
      <c r="G44" s="41" t="s">
        <v>23</v>
      </c>
      <c r="H44" s="43">
        <v>10</v>
      </c>
      <c r="I44" s="55">
        <v>19000</v>
      </c>
      <c r="J44" s="64">
        <v>2000</v>
      </c>
      <c r="K44" s="49" t="s">
        <v>245</v>
      </c>
      <c r="L44" s="49" t="s">
        <v>39</v>
      </c>
      <c r="M44" s="41" t="s">
        <v>246</v>
      </c>
      <c r="N44" s="41" t="s">
        <v>134</v>
      </c>
      <c r="O44" s="57"/>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60"/>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c r="HF44" s="60"/>
      <c r="HG44" s="60"/>
      <c r="HH44" s="60"/>
      <c r="HI44" s="60"/>
      <c r="HJ44" s="60"/>
      <c r="HK44" s="60"/>
      <c r="HL44" s="60"/>
      <c r="HM44" s="60"/>
      <c r="HN44" s="60"/>
      <c r="HO44" s="60"/>
      <c r="HP44" s="60"/>
      <c r="HQ44" s="60"/>
      <c r="HR44" s="60"/>
      <c r="HS44" s="60"/>
      <c r="HT44" s="60"/>
      <c r="HU44" s="60"/>
      <c r="HV44" s="60"/>
      <c r="HW44" s="60"/>
      <c r="HX44" s="60"/>
      <c r="HY44" s="60"/>
      <c r="HZ44" s="60"/>
      <c r="IA44" s="60"/>
      <c r="IB44" s="60"/>
      <c r="IC44" s="60"/>
    </row>
    <row r="45" s="6" customFormat="1" ht="115" customHeight="1" spans="1:237">
      <c r="A45" s="40">
        <f>SUBTOTAL(103,$C$7:C45)*1</f>
        <v>33</v>
      </c>
      <c r="B45" s="41" t="s">
        <v>247</v>
      </c>
      <c r="C45" s="41" t="s">
        <v>248</v>
      </c>
      <c r="D45" s="42" t="s">
        <v>249</v>
      </c>
      <c r="E45" s="41" t="s">
        <v>243</v>
      </c>
      <c r="F45" s="41" t="s">
        <v>250</v>
      </c>
      <c r="G45" s="48" t="s">
        <v>37</v>
      </c>
      <c r="H45" s="43">
        <v>9</v>
      </c>
      <c r="I45" s="55">
        <v>264726.11</v>
      </c>
      <c r="J45" s="55">
        <v>10000</v>
      </c>
      <c r="K45" s="41" t="s">
        <v>251</v>
      </c>
      <c r="L45" s="49" t="s">
        <v>252</v>
      </c>
      <c r="M45" s="41" t="s">
        <v>253</v>
      </c>
      <c r="N45" s="41" t="s">
        <v>134</v>
      </c>
      <c r="O45" s="57"/>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row>
    <row r="46" s="6" customFormat="1" ht="115" customHeight="1" spans="1:237">
      <c r="A46" s="40">
        <f>SUBTOTAL(103,$C$7:C46)*1</f>
        <v>34</v>
      </c>
      <c r="B46" s="41" t="s">
        <v>254</v>
      </c>
      <c r="C46" s="41" t="s">
        <v>255</v>
      </c>
      <c r="D46" s="42" t="s">
        <v>256</v>
      </c>
      <c r="E46" s="41" t="s">
        <v>243</v>
      </c>
      <c r="F46" s="41" t="s">
        <v>257</v>
      </c>
      <c r="G46" s="48" t="s">
        <v>62</v>
      </c>
      <c r="H46" s="43">
        <v>9</v>
      </c>
      <c r="I46" s="55">
        <v>738974.62</v>
      </c>
      <c r="J46" s="55">
        <v>15000</v>
      </c>
      <c r="K46" s="41" t="s">
        <v>258</v>
      </c>
      <c r="L46" s="49" t="s">
        <v>252</v>
      </c>
      <c r="M46" s="41" t="s">
        <v>253</v>
      </c>
      <c r="N46" s="41" t="s">
        <v>134</v>
      </c>
      <c r="O46" s="57"/>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c r="HU46" s="13"/>
      <c r="HV46" s="13"/>
      <c r="HW46" s="13"/>
      <c r="HX46" s="13"/>
      <c r="HY46" s="13"/>
      <c r="HZ46" s="13"/>
      <c r="IA46" s="13"/>
      <c r="IB46" s="13"/>
      <c r="IC46" s="13"/>
    </row>
    <row r="47" s="6" customFormat="1" ht="115" customHeight="1" spans="1:237">
      <c r="A47" s="40">
        <f>SUBTOTAL(103,$C$7:C47)*1</f>
        <v>35</v>
      </c>
      <c r="B47" s="41" t="s">
        <v>259</v>
      </c>
      <c r="C47" s="41" t="s">
        <v>260</v>
      </c>
      <c r="D47" s="42" t="s">
        <v>261</v>
      </c>
      <c r="E47" s="41" t="s">
        <v>197</v>
      </c>
      <c r="F47" s="41" t="s">
        <v>262</v>
      </c>
      <c r="G47" s="48" t="s">
        <v>23</v>
      </c>
      <c r="H47" s="43">
        <v>5</v>
      </c>
      <c r="I47" s="55">
        <v>68894</v>
      </c>
      <c r="J47" s="55">
        <v>45000</v>
      </c>
      <c r="K47" s="41" t="s">
        <v>263</v>
      </c>
      <c r="L47" s="41" t="s">
        <v>264</v>
      </c>
      <c r="M47" s="41" t="s">
        <v>265</v>
      </c>
      <c r="N47" s="41" t="s">
        <v>134</v>
      </c>
      <c r="O47" s="57"/>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c r="HU47" s="13"/>
      <c r="HV47" s="13"/>
      <c r="HW47" s="13"/>
      <c r="HX47" s="13"/>
      <c r="HY47" s="13"/>
      <c r="HZ47" s="13"/>
      <c r="IA47" s="13"/>
      <c r="IB47" s="13"/>
      <c r="IC47" s="13"/>
    </row>
    <row r="48" s="9" customFormat="1" ht="115" customHeight="1" spans="1:237">
      <c r="A48" s="40">
        <f>SUBTOTAL(103,$C$7:C48)*1</f>
        <v>36</v>
      </c>
      <c r="B48" s="41" t="s">
        <v>266</v>
      </c>
      <c r="C48" s="41" t="s">
        <v>266</v>
      </c>
      <c r="D48" s="42" t="s">
        <v>267</v>
      </c>
      <c r="E48" s="41" t="s">
        <v>268</v>
      </c>
      <c r="F48" s="41" t="s">
        <v>269</v>
      </c>
      <c r="G48" s="41" t="s">
        <v>23</v>
      </c>
      <c r="H48" s="43">
        <v>7</v>
      </c>
      <c r="I48" s="55">
        <v>55000</v>
      </c>
      <c r="J48" s="55">
        <v>1000</v>
      </c>
      <c r="K48" s="48" t="s">
        <v>270</v>
      </c>
      <c r="L48" s="49" t="s">
        <v>271</v>
      </c>
      <c r="M48" s="41" t="s">
        <v>272</v>
      </c>
      <c r="N48" s="41" t="s">
        <v>134</v>
      </c>
      <c r="O48" s="57"/>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c r="DG48" s="63"/>
      <c r="DH48" s="63"/>
      <c r="DI48" s="63"/>
      <c r="DJ48" s="63"/>
      <c r="DK48" s="63"/>
      <c r="DL48" s="63"/>
      <c r="DM48" s="63"/>
      <c r="DN48" s="63"/>
      <c r="DO48" s="63"/>
      <c r="DP48" s="63"/>
      <c r="DQ48" s="63"/>
      <c r="DR48" s="63"/>
      <c r="DS48" s="63"/>
      <c r="DT48" s="63"/>
      <c r="DU48" s="63"/>
      <c r="DV48" s="63"/>
      <c r="DW48" s="63"/>
      <c r="DX48" s="63"/>
      <c r="DY48" s="63"/>
      <c r="DZ48" s="63"/>
      <c r="EA48" s="63"/>
      <c r="EB48" s="63"/>
      <c r="EC48" s="63"/>
      <c r="ED48" s="63"/>
      <c r="EE48" s="63"/>
      <c r="EF48" s="63"/>
      <c r="EG48" s="63"/>
      <c r="EH48" s="63"/>
      <c r="EI48" s="63"/>
      <c r="EJ48" s="63"/>
      <c r="EK48" s="63"/>
      <c r="EL48" s="63"/>
      <c r="EM48" s="63"/>
      <c r="EN48" s="63"/>
      <c r="EO48" s="63"/>
      <c r="EP48" s="63"/>
      <c r="EQ48" s="63"/>
      <c r="ER48" s="63"/>
      <c r="ES48" s="63"/>
      <c r="ET48" s="63"/>
      <c r="EU48" s="63"/>
      <c r="EV48" s="63"/>
      <c r="EW48" s="63"/>
      <c r="EX48" s="63"/>
      <c r="EY48" s="63"/>
      <c r="EZ48" s="63"/>
      <c r="FA48" s="63"/>
      <c r="FB48" s="63"/>
      <c r="FC48" s="63"/>
      <c r="FD48" s="63"/>
      <c r="FE48" s="63"/>
      <c r="FF48" s="63"/>
      <c r="FG48" s="63"/>
      <c r="FH48" s="63"/>
      <c r="FI48" s="63"/>
      <c r="FJ48" s="63"/>
      <c r="FK48" s="63"/>
      <c r="FL48" s="63"/>
      <c r="FM48" s="63"/>
      <c r="FN48" s="63"/>
      <c r="FO48" s="63"/>
      <c r="FP48" s="63"/>
      <c r="FQ48" s="63"/>
      <c r="FR48" s="63"/>
      <c r="FS48" s="63"/>
      <c r="FT48" s="63"/>
      <c r="FU48" s="63"/>
      <c r="FV48" s="63"/>
      <c r="FW48" s="63"/>
      <c r="FX48" s="63"/>
      <c r="FY48" s="63"/>
      <c r="FZ48" s="63"/>
      <c r="GA48" s="63"/>
      <c r="GB48" s="63"/>
      <c r="GC48" s="63"/>
      <c r="GD48" s="63"/>
      <c r="GE48" s="63"/>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row>
    <row r="49" s="9" customFormat="1" ht="115" customHeight="1" spans="1:237">
      <c r="A49" s="40">
        <f>SUBTOTAL(103,$C$7:C49)*1</f>
        <v>37</v>
      </c>
      <c r="B49" s="41" t="s">
        <v>273</v>
      </c>
      <c r="C49" s="41" t="s">
        <v>274</v>
      </c>
      <c r="D49" s="42" t="s">
        <v>275</v>
      </c>
      <c r="E49" s="41" t="s">
        <v>138</v>
      </c>
      <c r="F49" s="41" t="s">
        <v>276</v>
      </c>
      <c r="G49" s="41" t="s">
        <v>23</v>
      </c>
      <c r="H49" s="43" t="s">
        <v>277</v>
      </c>
      <c r="I49" s="55">
        <v>288000</v>
      </c>
      <c r="J49" s="55">
        <v>80000</v>
      </c>
      <c r="K49" s="41" t="s">
        <v>278</v>
      </c>
      <c r="L49" s="41" t="s">
        <v>279</v>
      </c>
      <c r="M49" s="41" t="s">
        <v>280</v>
      </c>
      <c r="N49" s="41" t="s">
        <v>134</v>
      </c>
      <c r="O49" s="41"/>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c r="DG49" s="63"/>
      <c r="DH49" s="63"/>
      <c r="DI49" s="63"/>
      <c r="DJ49" s="63"/>
      <c r="DK49" s="63"/>
      <c r="DL49" s="63"/>
      <c r="DM49" s="63"/>
      <c r="DN49" s="63"/>
      <c r="DO49" s="63"/>
      <c r="DP49" s="63"/>
      <c r="DQ49" s="63"/>
      <c r="DR49" s="63"/>
      <c r="DS49" s="63"/>
      <c r="DT49" s="63"/>
      <c r="DU49" s="63"/>
      <c r="DV49" s="63"/>
      <c r="DW49" s="63"/>
      <c r="DX49" s="63"/>
      <c r="DY49" s="63"/>
      <c r="DZ49" s="63"/>
      <c r="EA49" s="63"/>
      <c r="EB49" s="63"/>
      <c r="EC49" s="63"/>
      <c r="ED49" s="63"/>
      <c r="EE49" s="63"/>
      <c r="EF49" s="63"/>
      <c r="EG49" s="63"/>
      <c r="EH49" s="63"/>
      <c r="EI49" s="63"/>
      <c r="EJ49" s="63"/>
      <c r="EK49" s="63"/>
      <c r="EL49" s="63"/>
      <c r="EM49" s="63"/>
      <c r="EN49" s="63"/>
      <c r="EO49" s="63"/>
      <c r="EP49" s="63"/>
      <c r="EQ49" s="63"/>
      <c r="ER49" s="63"/>
      <c r="ES49" s="63"/>
      <c r="ET49" s="63"/>
      <c r="EU49" s="63"/>
      <c r="EV49" s="63"/>
      <c r="EW49" s="63"/>
      <c r="EX49" s="63"/>
      <c r="EY49" s="63"/>
      <c r="EZ49" s="63"/>
      <c r="FA49" s="63"/>
      <c r="FB49" s="63"/>
      <c r="FC49" s="63"/>
      <c r="FD49" s="63"/>
      <c r="FE49" s="63"/>
      <c r="FF49" s="63"/>
      <c r="FG49" s="63"/>
      <c r="FH49" s="63"/>
      <c r="FI49" s="63"/>
      <c r="FJ49" s="63"/>
      <c r="FK49" s="63"/>
      <c r="FL49" s="63"/>
      <c r="FM49" s="63"/>
      <c r="FN49" s="63"/>
      <c r="FO49" s="63"/>
      <c r="FP49" s="63"/>
      <c r="FQ49" s="63"/>
      <c r="FR49" s="63"/>
      <c r="FS49" s="63"/>
      <c r="FT49" s="63"/>
      <c r="FU49" s="63"/>
      <c r="FV49" s="63"/>
      <c r="FW49" s="63"/>
      <c r="FX49" s="63"/>
      <c r="FY49" s="63"/>
      <c r="FZ49" s="63"/>
      <c r="GA49" s="63"/>
      <c r="GB49" s="63"/>
      <c r="GC49" s="63"/>
      <c r="GD49" s="63"/>
      <c r="GE49" s="63"/>
      <c r="GF49" s="63"/>
      <c r="GG49" s="63"/>
      <c r="GH49" s="63"/>
      <c r="GI49" s="63"/>
      <c r="GJ49" s="63"/>
      <c r="GK49" s="63"/>
      <c r="GL49" s="63"/>
      <c r="GM49" s="63"/>
      <c r="GN49" s="63"/>
      <c r="GO49" s="63"/>
      <c r="GP49" s="63"/>
      <c r="GQ49" s="63"/>
      <c r="GR49" s="63"/>
      <c r="GS49" s="63"/>
      <c r="GT49" s="63"/>
      <c r="GU49" s="63"/>
      <c r="GV49" s="63"/>
      <c r="GW49" s="63"/>
      <c r="GX49" s="63"/>
      <c r="GY49" s="63"/>
      <c r="GZ49" s="63"/>
      <c r="HA49" s="63"/>
      <c r="HB49" s="63"/>
      <c r="HC49" s="63"/>
      <c r="HD49" s="63"/>
      <c r="HE49" s="63"/>
      <c r="HF49" s="63"/>
      <c r="HG49" s="63"/>
      <c r="HH49" s="63"/>
      <c r="HI49" s="63"/>
      <c r="HJ49" s="63"/>
      <c r="HK49" s="63"/>
      <c r="HL49" s="63"/>
      <c r="HM49" s="63"/>
      <c r="HN49" s="63"/>
      <c r="HO49" s="63"/>
      <c r="HP49" s="63"/>
      <c r="HQ49" s="63"/>
      <c r="HR49" s="63"/>
      <c r="HS49" s="63"/>
      <c r="HT49" s="63"/>
      <c r="HU49" s="63"/>
      <c r="HV49" s="63"/>
      <c r="HW49" s="63"/>
      <c r="HX49" s="63"/>
      <c r="HY49" s="63"/>
      <c r="HZ49" s="63"/>
      <c r="IA49" s="63"/>
      <c r="IB49" s="63"/>
      <c r="IC49" s="63"/>
    </row>
    <row r="50" s="10" customFormat="1" ht="102" customHeight="1" spans="1:15">
      <c r="A50" s="40">
        <f>SUBTOTAL(103,$C$7:C50)*1</f>
        <v>38</v>
      </c>
      <c r="B50" s="41" t="s">
        <v>281</v>
      </c>
      <c r="C50" s="41" t="s">
        <v>281</v>
      </c>
      <c r="D50" s="42" t="s">
        <v>282</v>
      </c>
      <c r="E50" s="41" t="s">
        <v>235</v>
      </c>
      <c r="F50" s="41" t="s">
        <v>283</v>
      </c>
      <c r="G50" s="41" t="s">
        <v>62</v>
      </c>
      <c r="H50" s="43" t="s">
        <v>277</v>
      </c>
      <c r="I50" s="55">
        <v>196387</v>
      </c>
      <c r="J50" s="55">
        <v>10000</v>
      </c>
      <c r="K50" s="41" t="s">
        <v>284</v>
      </c>
      <c r="L50" s="41" t="s">
        <v>169</v>
      </c>
      <c r="M50" s="41" t="s">
        <v>239</v>
      </c>
      <c r="N50" s="41" t="s">
        <v>134</v>
      </c>
      <c r="O50" s="41"/>
    </row>
    <row r="51" s="9" customFormat="1" ht="115" customHeight="1" spans="1:237">
      <c r="A51" s="40">
        <f>SUBTOTAL(103,$C$7:C51)*1</f>
        <v>39</v>
      </c>
      <c r="B51" s="41" t="s">
        <v>285</v>
      </c>
      <c r="C51" s="41" t="s">
        <v>286</v>
      </c>
      <c r="D51" s="42" t="s">
        <v>287</v>
      </c>
      <c r="E51" s="41" t="s">
        <v>288</v>
      </c>
      <c r="F51" s="41" t="s">
        <v>289</v>
      </c>
      <c r="G51" s="41" t="s">
        <v>37</v>
      </c>
      <c r="H51" s="43" t="s">
        <v>290</v>
      </c>
      <c r="I51" s="69">
        <v>38000</v>
      </c>
      <c r="J51" s="55">
        <v>3000</v>
      </c>
      <c r="K51" s="41" t="s">
        <v>291</v>
      </c>
      <c r="L51" s="41" t="s">
        <v>292</v>
      </c>
      <c r="M51" s="41" t="s">
        <v>293</v>
      </c>
      <c r="N51" s="41" t="s">
        <v>134</v>
      </c>
      <c r="O51" s="41"/>
      <c r="P51" s="63"/>
      <c r="Q51" s="63"/>
      <c r="R51" s="63"/>
      <c r="S51" s="63"/>
      <c r="T51" s="63"/>
      <c r="U51" s="63"/>
      <c r="V51" s="63"/>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c r="DG51" s="63"/>
      <c r="DH51" s="63"/>
      <c r="DI51" s="63"/>
      <c r="DJ51" s="63"/>
      <c r="DK51" s="63"/>
      <c r="DL51" s="63"/>
      <c r="DM51" s="63"/>
      <c r="DN51" s="63"/>
      <c r="DO51" s="63"/>
      <c r="DP51" s="63"/>
      <c r="DQ51" s="63"/>
      <c r="DR51" s="63"/>
      <c r="DS51" s="63"/>
      <c r="DT51" s="63"/>
      <c r="DU51" s="63"/>
      <c r="DV51" s="63"/>
      <c r="DW51" s="63"/>
      <c r="DX51" s="63"/>
      <c r="DY51" s="63"/>
      <c r="DZ51" s="63"/>
      <c r="EA51" s="63"/>
      <c r="EB51" s="63"/>
      <c r="EC51" s="63"/>
      <c r="ED51" s="63"/>
      <c r="EE51" s="63"/>
      <c r="EF51" s="63"/>
      <c r="EG51" s="63"/>
      <c r="EH51" s="63"/>
      <c r="EI51" s="63"/>
      <c r="EJ51" s="63"/>
      <c r="EK51" s="63"/>
      <c r="EL51" s="63"/>
      <c r="EM51" s="63"/>
      <c r="EN51" s="63"/>
      <c r="EO51" s="63"/>
      <c r="EP51" s="63"/>
      <c r="EQ51" s="63"/>
      <c r="ER51" s="63"/>
      <c r="ES51" s="63"/>
      <c r="ET51" s="63"/>
      <c r="EU51" s="63"/>
      <c r="EV51" s="63"/>
      <c r="EW51" s="63"/>
      <c r="EX51" s="63"/>
      <c r="EY51" s="63"/>
      <c r="EZ51" s="63"/>
      <c r="FA51" s="63"/>
      <c r="FB51" s="63"/>
      <c r="FC51" s="63"/>
      <c r="FD51" s="63"/>
      <c r="FE51" s="63"/>
      <c r="FF51" s="63"/>
      <c r="FG51" s="63"/>
      <c r="FH51" s="63"/>
      <c r="FI51" s="63"/>
      <c r="FJ51" s="63"/>
      <c r="FK51" s="63"/>
      <c r="FL51" s="63"/>
      <c r="FM51" s="63"/>
      <c r="FN51" s="63"/>
      <c r="FO51" s="63"/>
      <c r="FP51" s="63"/>
      <c r="FQ51" s="63"/>
      <c r="FR51" s="63"/>
      <c r="FS51" s="63"/>
      <c r="FT51" s="63"/>
      <c r="FU51" s="63"/>
      <c r="FV51" s="63"/>
      <c r="FW51" s="63"/>
      <c r="FX51" s="63"/>
      <c r="FY51" s="63"/>
      <c r="FZ51" s="63"/>
      <c r="GA51" s="63"/>
      <c r="GB51" s="63"/>
      <c r="GC51" s="63"/>
      <c r="GD51" s="63"/>
      <c r="GE51" s="63"/>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row>
    <row r="52" s="3" customFormat="1" ht="50" customHeight="1" spans="1:237">
      <c r="A52" s="35" t="s">
        <v>294</v>
      </c>
      <c r="B52" s="36"/>
      <c r="C52" s="37"/>
      <c r="D52" s="38">
        <f>COUNTA(A53:A59)</f>
        <v>7</v>
      </c>
      <c r="E52" s="39"/>
      <c r="F52" s="39"/>
      <c r="G52" s="39"/>
      <c r="H52" s="45"/>
      <c r="I52" s="53">
        <f>SUM(I53:I59)</f>
        <v>2039910</v>
      </c>
      <c r="J52" s="53">
        <f>SUM(J53:J59)</f>
        <v>163000</v>
      </c>
      <c r="K52" s="41"/>
      <c r="L52" s="41"/>
      <c r="M52" s="41"/>
      <c r="N52" s="41"/>
      <c r="O52" s="57"/>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c r="CE52" s="54"/>
      <c r="CF52" s="54"/>
      <c r="CG52" s="54"/>
      <c r="CH52" s="54"/>
      <c r="CI52" s="54"/>
      <c r="CJ52" s="54"/>
      <c r="CK52" s="54"/>
      <c r="CL52" s="54"/>
      <c r="CM52" s="54"/>
      <c r="CN52" s="54"/>
      <c r="CO52" s="54"/>
      <c r="CP52" s="54"/>
      <c r="CQ52" s="54"/>
      <c r="CR52" s="54"/>
      <c r="CS52" s="54"/>
      <c r="CT52" s="54"/>
      <c r="CU52" s="54"/>
      <c r="CV52" s="54"/>
      <c r="CW52" s="54"/>
      <c r="CX52" s="54"/>
      <c r="CY52" s="54"/>
      <c r="CZ52" s="54"/>
      <c r="DA52" s="54"/>
      <c r="DB52" s="54"/>
      <c r="DC52" s="54"/>
      <c r="DD52" s="54"/>
      <c r="DE52" s="54"/>
      <c r="DF52" s="54"/>
      <c r="DG52" s="54"/>
      <c r="DH52" s="54"/>
      <c r="DI52" s="54"/>
      <c r="DJ52" s="54"/>
      <c r="DK52" s="54"/>
      <c r="DL52" s="54"/>
      <c r="DM52" s="54"/>
      <c r="DN52" s="54"/>
      <c r="DO52" s="54"/>
      <c r="DP52" s="54"/>
      <c r="DQ52" s="54"/>
      <c r="DR52" s="54"/>
      <c r="DS52" s="54"/>
      <c r="DT52" s="54"/>
      <c r="DU52" s="54"/>
      <c r="DV52" s="54"/>
      <c r="DW52" s="54"/>
      <c r="DX52" s="54"/>
      <c r="DY52" s="54"/>
      <c r="DZ52" s="54"/>
      <c r="EA52" s="54"/>
      <c r="EB52" s="54"/>
      <c r="EC52" s="54"/>
      <c r="ED52" s="54"/>
      <c r="EE52" s="54"/>
      <c r="EF52" s="54"/>
      <c r="EG52" s="54"/>
      <c r="EH52" s="54"/>
      <c r="EI52" s="54"/>
      <c r="EJ52" s="54"/>
      <c r="EK52" s="54"/>
      <c r="EL52" s="54"/>
      <c r="EM52" s="54"/>
      <c r="EN52" s="54"/>
      <c r="EO52" s="54"/>
      <c r="EP52" s="54"/>
      <c r="EQ52" s="54"/>
      <c r="ER52" s="54"/>
      <c r="ES52" s="54"/>
      <c r="ET52" s="54"/>
      <c r="EU52" s="54"/>
      <c r="EV52" s="54"/>
      <c r="EW52" s="54"/>
      <c r="EX52" s="54"/>
      <c r="EY52" s="54"/>
      <c r="EZ52" s="54"/>
      <c r="FA52" s="54"/>
      <c r="FB52" s="54"/>
      <c r="FC52" s="54"/>
      <c r="FD52" s="54"/>
      <c r="FE52" s="54"/>
      <c r="FF52" s="54"/>
      <c r="FG52" s="54"/>
      <c r="FH52" s="54"/>
      <c r="FI52" s="54"/>
      <c r="FJ52" s="54"/>
      <c r="FK52" s="54"/>
      <c r="FL52" s="54"/>
      <c r="FM52" s="54"/>
      <c r="FN52" s="54"/>
      <c r="FO52" s="54"/>
      <c r="FP52" s="54"/>
      <c r="FQ52" s="54"/>
      <c r="FR52" s="54"/>
      <c r="FS52" s="54"/>
      <c r="FT52" s="54"/>
      <c r="FU52" s="54"/>
      <c r="FV52" s="54"/>
      <c r="FW52" s="54"/>
      <c r="FX52" s="54"/>
      <c r="FY52" s="54"/>
      <c r="FZ52" s="54"/>
      <c r="GA52" s="54"/>
      <c r="GB52" s="54"/>
      <c r="GC52" s="54"/>
      <c r="GD52" s="54"/>
      <c r="GE52" s="54"/>
      <c r="GF52" s="54"/>
      <c r="GG52" s="54"/>
      <c r="GH52" s="54"/>
      <c r="GI52" s="54"/>
      <c r="GJ52" s="54"/>
      <c r="GK52" s="54"/>
      <c r="GL52" s="54"/>
      <c r="GM52" s="54"/>
      <c r="GN52" s="54"/>
      <c r="GO52" s="54"/>
      <c r="GP52" s="54"/>
      <c r="GQ52" s="54"/>
      <c r="GR52" s="54"/>
      <c r="GS52" s="54"/>
      <c r="GT52" s="54"/>
      <c r="GU52" s="54"/>
      <c r="GV52" s="54"/>
      <c r="GW52" s="54"/>
      <c r="GX52" s="54"/>
      <c r="GY52" s="54"/>
      <c r="GZ52" s="54"/>
      <c r="HA52" s="54"/>
      <c r="HB52" s="54"/>
      <c r="HC52" s="54"/>
      <c r="HD52" s="54"/>
      <c r="HE52" s="54"/>
      <c r="HF52" s="54"/>
      <c r="HG52" s="54"/>
      <c r="HH52" s="54"/>
      <c r="HI52" s="54"/>
      <c r="HJ52" s="54"/>
      <c r="HK52" s="54"/>
      <c r="HL52" s="54"/>
      <c r="HM52" s="54"/>
      <c r="HN52" s="54"/>
      <c r="HO52" s="54"/>
      <c r="HP52" s="54"/>
      <c r="HQ52" s="54"/>
      <c r="HR52" s="54"/>
      <c r="HS52" s="54"/>
      <c r="HT52" s="54"/>
      <c r="HU52" s="54"/>
      <c r="HV52" s="54"/>
      <c r="HW52" s="54"/>
      <c r="HX52" s="54"/>
      <c r="HY52" s="54"/>
      <c r="HZ52" s="54"/>
      <c r="IA52" s="54"/>
      <c r="IB52" s="54"/>
      <c r="IC52" s="54"/>
    </row>
    <row r="53" s="9" customFormat="1" ht="115" customHeight="1" spans="1:237">
      <c r="A53" s="40">
        <f>SUBTOTAL(103,$C$7:C53)*1</f>
        <v>40</v>
      </c>
      <c r="B53" s="41" t="s">
        <v>295</v>
      </c>
      <c r="C53" s="41" t="s">
        <v>295</v>
      </c>
      <c r="D53" s="42" t="s">
        <v>296</v>
      </c>
      <c r="E53" s="41" t="s">
        <v>297</v>
      </c>
      <c r="F53" s="41" t="s">
        <v>298</v>
      </c>
      <c r="G53" s="41" t="s">
        <v>37</v>
      </c>
      <c r="H53" s="43">
        <v>6</v>
      </c>
      <c r="I53" s="55">
        <v>75000</v>
      </c>
      <c r="J53" s="55">
        <v>15000</v>
      </c>
      <c r="K53" s="41" t="s">
        <v>299</v>
      </c>
      <c r="L53" s="41" t="s">
        <v>300</v>
      </c>
      <c r="M53" s="41" t="s">
        <v>301</v>
      </c>
      <c r="N53" s="41" t="s">
        <v>294</v>
      </c>
      <c r="O53" s="57"/>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c r="DG53" s="63"/>
      <c r="DH53" s="63"/>
      <c r="DI53" s="63"/>
      <c r="DJ53" s="63"/>
      <c r="DK53" s="63"/>
      <c r="DL53" s="63"/>
      <c r="DM53" s="63"/>
      <c r="DN53" s="63"/>
      <c r="DO53" s="63"/>
      <c r="DP53" s="63"/>
      <c r="DQ53" s="63"/>
      <c r="DR53" s="63"/>
      <c r="DS53" s="63"/>
      <c r="DT53" s="63"/>
      <c r="DU53" s="63"/>
      <c r="DV53" s="63"/>
      <c r="DW53" s="63"/>
      <c r="DX53" s="63"/>
      <c r="DY53" s="63"/>
      <c r="DZ53" s="63"/>
      <c r="EA53" s="63"/>
      <c r="EB53" s="63"/>
      <c r="EC53" s="63"/>
      <c r="ED53" s="63"/>
      <c r="EE53" s="63"/>
      <c r="EF53" s="63"/>
      <c r="EG53" s="63"/>
      <c r="EH53" s="63"/>
      <c r="EI53" s="63"/>
      <c r="EJ53" s="63"/>
      <c r="EK53" s="63"/>
      <c r="EL53" s="63"/>
      <c r="EM53" s="63"/>
      <c r="EN53" s="63"/>
      <c r="EO53" s="63"/>
      <c r="EP53" s="63"/>
      <c r="EQ53" s="63"/>
      <c r="ER53" s="63"/>
      <c r="ES53" s="63"/>
      <c r="ET53" s="63"/>
      <c r="EU53" s="63"/>
      <c r="EV53" s="63"/>
      <c r="EW53" s="63"/>
      <c r="EX53" s="63"/>
      <c r="EY53" s="63"/>
      <c r="EZ53" s="63"/>
      <c r="FA53" s="63"/>
      <c r="FB53" s="63"/>
      <c r="FC53" s="63"/>
      <c r="FD53" s="63"/>
      <c r="FE53" s="63"/>
      <c r="FF53" s="63"/>
      <c r="FG53" s="63"/>
      <c r="FH53" s="63"/>
      <c r="FI53" s="63"/>
      <c r="FJ53" s="63"/>
      <c r="FK53" s="63"/>
      <c r="FL53" s="63"/>
      <c r="FM53" s="63"/>
      <c r="FN53" s="63"/>
      <c r="FO53" s="63"/>
      <c r="FP53" s="63"/>
      <c r="FQ53" s="63"/>
      <c r="FR53" s="63"/>
      <c r="FS53" s="63"/>
      <c r="FT53" s="63"/>
      <c r="FU53" s="63"/>
      <c r="FV53" s="63"/>
      <c r="FW53" s="63"/>
      <c r="FX53" s="63"/>
      <c r="FY53" s="63"/>
      <c r="FZ53" s="63"/>
      <c r="GA53" s="63"/>
      <c r="GB53" s="63"/>
      <c r="GC53" s="63"/>
      <c r="GD53" s="63"/>
      <c r="GE53" s="63"/>
      <c r="GF53" s="63"/>
      <c r="GG53" s="63"/>
      <c r="GH53" s="63"/>
      <c r="GI53" s="63"/>
      <c r="GJ53" s="63"/>
      <c r="GK53" s="63"/>
      <c r="GL53" s="63"/>
      <c r="GM53" s="63"/>
      <c r="GN53" s="63"/>
      <c r="GO53" s="63"/>
      <c r="GP53" s="63"/>
      <c r="GQ53" s="63"/>
      <c r="GR53" s="63"/>
      <c r="GS53" s="63"/>
      <c r="GT53" s="63"/>
      <c r="GU53" s="63"/>
      <c r="GV53" s="63"/>
      <c r="GW53" s="63"/>
      <c r="GX53" s="63"/>
      <c r="GY53" s="63"/>
      <c r="GZ53" s="63"/>
      <c r="HA53" s="63"/>
      <c r="HB53" s="63"/>
      <c r="HC53" s="63"/>
      <c r="HD53" s="63"/>
      <c r="HE53" s="63"/>
      <c r="HF53" s="63"/>
      <c r="HG53" s="63"/>
      <c r="HH53" s="63"/>
      <c r="HI53" s="63"/>
      <c r="HJ53" s="63"/>
      <c r="HK53" s="63"/>
      <c r="HL53" s="63"/>
      <c r="HM53" s="63"/>
      <c r="HN53" s="63"/>
      <c r="HO53" s="63"/>
      <c r="HP53" s="63"/>
      <c r="HQ53" s="63"/>
      <c r="HR53" s="63"/>
      <c r="HS53" s="63"/>
      <c r="HT53" s="63"/>
      <c r="HU53" s="63"/>
      <c r="HV53" s="63"/>
      <c r="HW53" s="63"/>
      <c r="HX53" s="63"/>
      <c r="HY53" s="63"/>
      <c r="HZ53" s="63"/>
      <c r="IA53" s="63"/>
      <c r="IB53" s="63"/>
      <c r="IC53" s="63"/>
    </row>
    <row r="54" s="9" customFormat="1" ht="115" customHeight="1" spans="1:237">
      <c r="A54" s="40">
        <f>SUBTOTAL(103,$C$7:C54)*1</f>
        <v>41</v>
      </c>
      <c r="B54" s="41" t="s">
        <v>302</v>
      </c>
      <c r="C54" s="41" t="s">
        <v>303</v>
      </c>
      <c r="D54" s="42" t="s">
        <v>304</v>
      </c>
      <c r="E54" s="41" t="s">
        <v>297</v>
      </c>
      <c r="F54" s="41" t="s">
        <v>305</v>
      </c>
      <c r="G54" s="41" t="s">
        <v>37</v>
      </c>
      <c r="H54" s="43">
        <v>8</v>
      </c>
      <c r="I54" s="55">
        <v>75000</v>
      </c>
      <c r="J54" s="55">
        <v>5000</v>
      </c>
      <c r="K54" s="41" t="s">
        <v>306</v>
      </c>
      <c r="L54" s="41" t="s">
        <v>307</v>
      </c>
      <c r="M54" s="41" t="s">
        <v>308</v>
      </c>
      <c r="N54" s="41" t="s">
        <v>294</v>
      </c>
      <c r="O54" s="57"/>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c r="DG54" s="63"/>
      <c r="DH54" s="63"/>
      <c r="DI54" s="63"/>
      <c r="DJ54" s="63"/>
      <c r="DK54" s="63"/>
      <c r="DL54" s="63"/>
      <c r="DM54" s="63"/>
      <c r="DN54" s="63"/>
      <c r="DO54" s="63"/>
      <c r="DP54" s="63"/>
      <c r="DQ54" s="63"/>
      <c r="DR54" s="63"/>
      <c r="DS54" s="63"/>
      <c r="DT54" s="63"/>
      <c r="DU54" s="63"/>
      <c r="DV54" s="63"/>
      <c r="DW54" s="63"/>
      <c r="DX54" s="63"/>
      <c r="DY54" s="63"/>
      <c r="DZ54" s="63"/>
      <c r="EA54" s="63"/>
      <c r="EB54" s="63"/>
      <c r="EC54" s="63"/>
      <c r="ED54" s="63"/>
      <c r="EE54" s="63"/>
      <c r="EF54" s="63"/>
      <c r="EG54" s="63"/>
      <c r="EH54" s="63"/>
      <c r="EI54" s="63"/>
      <c r="EJ54" s="63"/>
      <c r="EK54" s="63"/>
      <c r="EL54" s="63"/>
      <c r="EM54" s="63"/>
      <c r="EN54" s="63"/>
      <c r="EO54" s="63"/>
      <c r="EP54" s="63"/>
      <c r="EQ54" s="63"/>
      <c r="ER54" s="63"/>
      <c r="ES54" s="63"/>
      <c r="ET54" s="63"/>
      <c r="EU54" s="63"/>
      <c r="EV54" s="63"/>
      <c r="EW54" s="63"/>
      <c r="EX54" s="63"/>
      <c r="EY54" s="63"/>
      <c r="EZ54" s="63"/>
      <c r="FA54" s="63"/>
      <c r="FB54" s="63"/>
      <c r="FC54" s="63"/>
      <c r="FD54" s="63"/>
      <c r="FE54" s="63"/>
      <c r="FF54" s="63"/>
      <c r="FG54" s="63"/>
      <c r="FH54" s="63"/>
      <c r="FI54" s="63"/>
      <c r="FJ54" s="63"/>
      <c r="FK54" s="63"/>
      <c r="FL54" s="63"/>
      <c r="FM54" s="63"/>
      <c r="FN54" s="63"/>
      <c r="FO54" s="63"/>
      <c r="FP54" s="63"/>
      <c r="FQ54" s="63"/>
      <c r="FR54" s="63"/>
      <c r="FS54" s="63"/>
      <c r="FT54" s="63"/>
      <c r="FU54" s="63"/>
      <c r="FV54" s="63"/>
      <c r="FW54" s="63"/>
      <c r="FX54" s="63"/>
      <c r="FY54" s="63"/>
      <c r="FZ54" s="63"/>
      <c r="GA54" s="63"/>
      <c r="GB54" s="63"/>
      <c r="GC54" s="63"/>
      <c r="GD54" s="63"/>
      <c r="GE54" s="63"/>
      <c r="GF54" s="63"/>
      <c r="GG54" s="63"/>
      <c r="GH54" s="63"/>
      <c r="GI54" s="63"/>
      <c r="GJ54" s="63"/>
      <c r="GK54" s="63"/>
      <c r="GL54" s="63"/>
      <c r="GM54" s="63"/>
      <c r="GN54" s="63"/>
      <c r="GO54" s="63"/>
      <c r="GP54" s="63"/>
      <c r="GQ54" s="63"/>
      <c r="GR54" s="63"/>
      <c r="GS54" s="63"/>
      <c r="GT54" s="63"/>
      <c r="GU54" s="63"/>
      <c r="GV54" s="63"/>
      <c r="GW54" s="63"/>
      <c r="GX54" s="63"/>
      <c r="GY54" s="63"/>
      <c r="GZ54" s="63"/>
      <c r="HA54" s="63"/>
      <c r="HB54" s="63"/>
      <c r="HC54" s="63"/>
      <c r="HD54" s="63"/>
      <c r="HE54" s="63"/>
      <c r="HF54" s="63"/>
      <c r="HG54" s="63"/>
      <c r="HH54" s="63"/>
      <c r="HI54" s="63"/>
      <c r="HJ54" s="63"/>
      <c r="HK54" s="63"/>
      <c r="HL54" s="63"/>
      <c r="HM54" s="63"/>
      <c r="HN54" s="63"/>
      <c r="HO54" s="63"/>
      <c r="HP54" s="63"/>
      <c r="HQ54" s="63"/>
      <c r="HR54" s="63"/>
      <c r="HS54" s="63"/>
      <c r="HT54" s="63"/>
      <c r="HU54" s="63"/>
      <c r="HV54" s="63"/>
      <c r="HW54" s="63"/>
      <c r="HX54" s="63"/>
      <c r="HY54" s="63"/>
      <c r="HZ54" s="63"/>
      <c r="IA54" s="63"/>
      <c r="IB54" s="63"/>
      <c r="IC54" s="63"/>
    </row>
    <row r="55" s="9" customFormat="1" ht="115" customHeight="1" spans="1:237">
      <c r="A55" s="40">
        <f>SUBTOTAL(103,$C$7:C55)*1</f>
        <v>42</v>
      </c>
      <c r="B55" s="41" t="s">
        <v>309</v>
      </c>
      <c r="C55" s="41" t="s">
        <v>310</v>
      </c>
      <c r="D55" s="42" t="s">
        <v>311</v>
      </c>
      <c r="E55" s="41" t="s">
        <v>174</v>
      </c>
      <c r="F55" s="41" t="s">
        <v>312</v>
      </c>
      <c r="G55" s="41" t="s">
        <v>81</v>
      </c>
      <c r="H55" s="43">
        <v>12</v>
      </c>
      <c r="I55" s="55">
        <v>200000</v>
      </c>
      <c r="J55" s="55">
        <v>5000</v>
      </c>
      <c r="K55" s="41" t="s">
        <v>313</v>
      </c>
      <c r="L55" s="41" t="s">
        <v>307</v>
      </c>
      <c r="M55" s="41" t="s">
        <v>314</v>
      </c>
      <c r="N55" s="41" t="s">
        <v>294</v>
      </c>
      <c r="O55" s="57"/>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c r="DG55" s="63"/>
      <c r="DH55" s="63"/>
      <c r="DI55" s="63"/>
      <c r="DJ55" s="63"/>
      <c r="DK55" s="63"/>
      <c r="DL55" s="63"/>
      <c r="DM55" s="63"/>
      <c r="DN55" s="63"/>
      <c r="DO55" s="63"/>
      <c r="DP55" s="63"/>
      <c r="DQ55" s="63"/>
      <c r="DR55" s="63"/>
      <c r="DS55" s="63"/>
      <c r="DT55" s="63"/>
      <c r="DU55" s="63"/>
      <c r="DV55" s="63"/>
      <c r="DW55" s="63"/>
      <c r="DX55" s="63"/>
      <c r="DY55" s="63"/>
      <c r="DZ55" s="63"/>
      <c r="EA55" s="63"/>
      <c r="EB55" s="63"/>
      <c r="EC55" s="63"/>
      <c r="ED55" s="63"/>
      <c r="EE55" s="63"/>
      <c r="EF55" s="63"/>
      <c r="EG55" s="63"/>
      <c r="EH55" s="63"/>
      <c r="EI55" s="63"/>
      <c r="EJ55" s="63"/>
      <c r="EK55" s="63"/>
      <c r="EL55" s="63"/>
      <c r="EM55" s="63"/>
      <c r="EN55" s="63"/>
      <c r="EO55" s="63"/>
      <c r="EP55" s="63"/>
      <c r="EQ55" s="63"/>
      <c r="ER55" s="63"/>
      <c r="ES55" s="63"/>
      <c r="ET55" s="63"/>
      <c r="EU55" s="63"/>
      <c r="EV55" s="63"/>
      <c r="EW55" s="63"/>
      <c r="EX55" s="63"/>
      <c r="EY55" s="63"/>
      <c r="EZ55" s="63"/>
      <c r="FA55" s="63"/>
      <c r="FB55" s="63"/>
      <c r="FC55" s="63"/>
      <c r="FD55" s="63"/>
      <c r="FE55" s="63"/>
      <c r="FF55" s="63"/>
      <c r="FG55" s="63"/>
      <c r="FH55" s="63"/>
      <c r="FI55" s="63"/>
      <c r="FJ55" s="63"/>
      <c r="FK55" s="63"/>
      <c r="FL55" s="63"/>
      <c r="FM55" s="63"/>
      <c r="FN55" s="63"/>
      <c r="FO55" s="63"/>
      <c r="FP55" s="63"/>
      <c r="FQ55" s="63"/>
      <c r="FR55" s="63"/>
      <c r="FS55" s="63"/>
      <c r="FT55" s="63"/>
      <c r="FU55" s="63"/>
      <c r="FV55" s="63"/>
      <c r="FW55" s="63"/>
      <c r="FX55" s="63"/>
      <c r="FY55" s="63"/>
      <c r="FZ55" s="63"/>
      <c r="GA55" s="63"/>
      <c r="GB55" s="63"/>
      <c r="GC55" s="63"/>
      <c r="GD55" s="63"/>
      <c r="GE55" s="63"/>
      <c r="GF55" s="63"/>
      <c r="GG55" s="63"/>
      <c r="GH55" s="63"/>
      <c r="GI55" s="63"/>
      <c r="GJ55" s="63"/>
      <c r="GK55" s="63"/>
      <c r="GL55" s="63"/>
      <c r="GM55" s="63"/>
      <c r="GN55" s="63"/>
      <c r="GO55" s="63"/>
      <c r="GP55" s="63"/>
      <c r="GQ55" s="63"/>
      <c r="GR55" s="63"/>
      <c r="GS55" s="63"/>
      <c r="GT55" s="63"/>
      <c r="GU55" s="63"/>
      <c r="GV55" s="63"/>
      <c r="GW55" s="63"/>
      <c r="GX55" s="63"/>
      <c r="GY55" s="63"/>
      <c r="GZ55" s="63"/>
      <c r="HA55" s="63"/>
      <c r="HB55" s="63"/>
      <c r="HC55" s="63"/>
      <c r="HD55" s="63"/>
      <c r="HE55" s="63"/>
      <c r="HF55" s="63"/>
      <c r="HG55" s="63"/>
      <c r="HH55" s="63"/>
      <c r="HI55" s="63"/>
      <c r="HJ55" s="63"/>
      <c r="HK55" s="63"/>
      <c r="HL55" s="63"/>
      <c r="HM55" s="63"/>
      <c r="HN55" s="63"/>
      <c r="HO55" s="63"/>
      <c r="HP55" s="63"/>
      <c r="HQ55" s="63"/>
      <c r="HR55" s="63"/>
      <c r="HS55" s="63"/>
      <c r="HT55" s="63"/>
      <c r="HU55" s="63"/>
      <c r="HV55" s="63"/>
      <c r="HW55" s="63"/>
      <c r="HX55" s="63"/>
      <c r="HY55" s="63"/>
      <c r="HZ55" s="63"/>
      <c r="IA55" s="63"/>
      <c r="IB55" s="63"/>
      <c r="IC55" s="63"/>
    </row>
    <row r="56" s="6" customFormat="1" ht="137" customHeight="1" spans="1:237">
      <c r="A56" s="40">
        <f>SUBTOTAL(103,$C$7:C56)*1</f>
        <v>43</v>
      </c>
      <c r="B56" s="41" t="s">
        <v>315</v>
      </c>
      <c r="C56" s="41" t="s">
        <v>316</v>
      </c>
      <c r="D56" s="42" t="s">
        <v>317</v>
      </c>
      <c r="E56" s="41" t="s">
        <v>318</v>
      </c>
      <c r="F56" s="41" t="s">
        <v>319</v>
      </c>
      <c r="G56" s="41" t="s">
        <v>23</v>
      </c>
      <c r="H56" s="43">
        <v>4</v>
      </c>
      <c r="I56" s="55">
        <v>20563</v>
      </c>
      <c r="J56" s="55">
        <v>10000</v>
      </c>
      <c r="K56" s="41" t="s">
        <v>320</v>
      </c>
      <c r="L56" s="41" t="s">
        <v>321</v>
      </c>
      <c r="M56" s="41" t="s">
        <v>322</v>
      </c>
      <c r="N56" s="41" t="s">
        <v>294</v>
      </c>
      <c r="O56" s="57"/>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c r="HF56" s="60"/>
      <c r="HG56" s="60"/>
      <c r="HH56" s="60"/>
      <c r="HI56" s="60"/>
      <c r="HJ56" s="60"/>
      <c r="HK56" s="60"/>
      <c r="HL56" s="60"/>
      <c r="HM56" s="60"/>
      <c r="HN56" s="60"/>
      <c r="HO56" s="60"/>
      <c r="HP56" s="60"/>
      <c r="HQ56" s="60"/>
      <c r="HR56" s="60"/>
      <c r="HS56" s="60"/>
      <c r="HT56" s="60"/>
      <c r="HU56" s="60"/>
      <c r="HV56" s="60"/>
      <c r="HW56" s="60"/>
      <c r="HX56" s="60"/>
      <c r="HY56" s="60"/>
      <c r="HZ56" s="60"/>
      <c r="IA56" s="60"/>
      <c r="IB56" s="60"/>
      <c r="IC56" s="60"/>
    </row>
    <row r="57" s="9" customFormat="1" ht="115" customHeight="1" spans="1:237">
      <c r="A57" s="40">
        <f>SUBTOTAL(103,$C$7:C57)*1</f>
        <v>44</v>
      </c>
      <c r="B57" s="41" t="s">
        <v>323</v>
      </c>
      <c r="C57" s="41" t="s">
        <v>324</v>
      </c>
      <c r="D57" s="42" t="s">
        <v>325</v>
      </c>
      <c r="E57" s="41" t="s">
        <v>152</v>
      </c>
      <c r="F57" s="41" t="s">
        <v>326</v>
      </c>
      <c r="G57" s="41" t="s">
        <v>23</v>
      </c>
      <c r="H57" s="43">
        <v>4</v>
      </c>
      <c r="I57" s="55">
        <v>13331</v>
      </c>
      <c r="J57" s="55">
        <v>8000</v>
      </c>
      <c r="K57" s="41" t="s">
        <v>327</v>
      </c>
      <c r="L57" s="41" t="s">
        <v>328</v>
      </c>
      <c r="M57" s="41" t="s">
        <v>329</v>
      </c>
      <c r="N57" s="41" t="s">
        <v>294</v>
      </c>
      <c r="O57" s="57"/>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c r="DG57" s="63"/>
      <c r="DH57" s="63"/>
      <c r="DI57" s="63"/>
      <c r="DJ57" s="63"/>
      <c r="DK57" s="63"/>
      <c r="DL57" s="63"/>
      <c r="DM57" s="63"/>
      <c r="DN57" s="63"/>
      <c r="DO57" s="63"/>
      <c r="DP57" s="63"/>
      <c r="DQ57" s="63"/>
      <c r="DR57" s="63"/>
      <c r="DS57" s="63"/>
      <c r="DT57" s="63"/>
      <c r="DU57" s="63"/>
      <c r="DV57" s="63"/>
      <c r="DW57" s="63"/>
      <c r="DX57" s="63"/>
      <c r="DY57" s="63"/>
      <c r="DZ57" s="63"/>
      <c r="EA57" s="63"/>
      <c r="EB57" s="63"/>
      <c r="EC57" s="63"/>
      <c r="ED57" s="63"/>
      <c r="EE57" s="63"/>
      <c r="EF57" s="63"/>
      <c r="EG57" s="63"/>
      <c r="EH57" s="63"/>
      <c r="EI57" s="63"/>
      <c r="EJ57" s="63"/>
      <c r="EK57" s="63"/>
      <c r="EL57" s="63"/>
      <c r="EM57" s="63"/>
      <c r="EN57" s="63"/>
      <c r="EO57" s="63"/>
      <c r="EP57" s="63"/>
      <c r="EQ57" s="63"/>
      <c r="ER57" s="63"/>
      <c r="ES57" s="63"/>
      <c r="ET57" s="63"/>
      <c r="EU57" s="63"/>
      <c r="EV57" s="63"/>
      <c r="EW57" s="63"/>
      <c r="EX57" s="63"/>
      <c r="EY57" s="63"/>
      <c r="EZ57" s="63"/>
      <c r="FA57" s="63"/>
      <c r="FB57" s="63"/>
      <c r="FC57" s="63"/>
      <c r="FD57" s="63"/>
      <c r="FE57" s="63"/>
      <c r="FF57" s="63"/>
      <c r="FG57" s="63"/>
      <c r="FH57" s="63"/>
      <c r="FI57" s="63"/>
      <c r="FJ57" s="63"/>
      <c r="FK57" s="63"/>
      <c r="FL57" s="63"/>
      <c r="FM57" s="63"/>
      <c r="FN57" s="63"/>
      <c r="FO57" s="63"/>
      <c r="FP57" s="63"/>
      <c r="FQ57" s="63"/>
      <c r="FR57" s="63"/>
      <c r="FS57" s="63"/>
      <c r="FT57" s="63"/>
      <c r="FU57" s="63"/>
      <c r="FV57" s="63"/>
      <c r="FW57" s="63"/>
      <c r="FX57" s="63"/>
      <c r="FY57" s="63"/>
      <c r="FZ57" s="63"/>
      <c r="GA57" s="63"/>
      <c r="GB57" s="63"/>
      <c r="GC57" s="63"/>
      <c r="GD57" s="63"/>
      <c r="GE57" s="63"/>
      <c r="GF57" s="63"/>
      <c r="GG57" s="63"/>
      <c r="GH57" s="63"/>
      <c r="GI57" s="63"/>
      <c r="GJ57" s="63"/>
      <c r="GK57" s="63"/>
      <c r="GL57" s="63"/>
      <c r="GM57" s="63"/>
      <c r="GN57" s="63"/>
      <c r="GO57" s="63"/>
      <c r="GP57" s="63"/>
      <c r="GQ57" s="63"/>
      <c r="GR57" s="63"/>
      <c r="GS57" s="63"/>
      <c r="GT57" s="63"/>
      <c r="GU57" s="63"/>
      <c r="GV57" s="63"/>
      <c r="GW57" s="63"/>
      <c r="GX57" s="63"/>
      <c r="GY57" s="63"/>
      <c r="GZ57" s="63"/>
      <c r="HA57" s="63"/>
      <c r="HB57" s="63"/>
      <c r="HC57" s="63"/>
      <c r="HD57" s="63"/>
      <c r="HE57" s="63"/>
      <c r="HF57" s="63"/>
      <c r="HG57" s="63"/>
      <c r="HH57" s="63"/>
      <c r="HI57" s="63"/>
      <c r="HJ57" s="63"/>
      <c r="HK57" s="63"/>
      <c r="HL57" s="63"/>
      <c r="HM57" s="63"/>
      <c r="HN57" s="63"/>
      <c r="HO57" s="63"/>
      <c r="HP57" s="63"/>
      <c r="HQ57" s="63"/>
      <c r="HR57" s="63"/>
      <c r="HS57" s="63"/>
      <c r="HT57" s="63"/>
      <c r="HU57" s="63"/>
      <c r="HV57" s="63"/>
      <c r="HW57" s="63"/>
      <c r="HX57" s="63"/>
      <c r="HY57" s="63"/>
      <c r="HZ57" s="63"/>
      <c r="IA57" s="63"/>
      <c r="IB57" s="63"/>
      <c r="IC57" s="63"/>
    </row>
    <row r="58" s="6" customFormat="1" ht="115" customHeight="1" spans="1:237">
      <c r="A58" s="40">
        <f>SUBTOTAL(103,$C$7:C58)*1</f>
        <v>45</v>
      </c>
      <c r="B58" s="41" t="s">
        <v>330</v>
      </c>
      <c r="C58" s="41" t="s">
        <v>330</v>
      </c>
      <c r="D58" s="42" t="s">
        <v>331</v>
      </c>
      <c r="E58" s="41" t="s">
        <v>318</v>
      </c>
      <c r="F58" s="41" t="s">
        <v>332</v>
      </c>
      <c r="G58" s="41" t="s">
        <v>37</v>
      </c>
      <c r="H58" s="43">
        <v>12</v>
      </c>
      <c r="I58" s="55">
        <v>156016</v>
      </c>
      <c r="J58" s="55">
        <v>20000</v>
      </c>
      <c r="K58" s="41" t="s">
        <v>333</v>
      </c>
      <c r="L58" s="41" t="s">
        <v>334</v>
      </c>
      <c r="M58" s="41" t="s">
        <v>335</v>
      </c>
      <c r="N58" s="41" t="s">
        <v>294</v>
      </c>
      <c r="O58" s="57"/>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60"/>
      <c r="BE58" s="60"/>
      <c r="BF58" s="60"/>
      <c r="BG58" s="60"/>
      <c r="BH58" s="60"/>
      <c r="BI58" s="60"/>
      <c r="BJ58" s="60"/>
      <c r="BK58" s="60"/>
      <c r="BL58" s="60"/>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c r="HF58" s="60"/>
      <c r="HG58" s="60"/>
      <c r="HH58" s="60"/>
      <c r="HI58" s="60"/>
      <c r="HJ58" s="60"/>
      <c r="HK58" s="60"/>
      <c r="HL58" s="60"/>
      <c r="HM58" s="60"/>
      <c r="HN58" s="60"/>
      <c r="HO58" s="60"/>
      <c r="HP58" s="60"/>
      <c r="HQ58" s="60"/>
      <c r="HR58" s="60"/>
      <c r="HS58" s="60"/>
      <c r="HT58" s="60"/>
      <c r="HU58" s="60"/>
      <c r="HV58" s="60"/>
      <c r="HW58" s="60"/>
      <c r="HX58" s="60"/>
      <c r="HY58" s="60"/>
      <c r="HZ58" s="60"/>
      <c r="IA58" s="60"/>
      <c r="IB58" s="60"/>
      <c r="IC58" s="60"/>
    </row>
    <row r="59" s="11" customFormat="1" ht="115" customHeight="1" spans="1:223">
      <c r="A59" s="40">
        <f>SUBTOTAL(103,$C$7:C59)*1</f>
        <v>46</v>
      </c>
      <c r="B59" s="41" t="s">
        <v>336</v>
      </c>
      <c r="C59" s="41" t="s">
        <v>337</v>
      </c>
      <c r="D59" s="42" t="s">
        <v>338</v>
      </c>
      <c r="E59" s="41" t="s">
        <v>339</v>
      </c>
      <c r="F59" s="41" t="s">
        <v>340</v>
      </c>
      <c r="G59" s="41" t="s">
        <v>62</v>
      </c>
      <c r="H59" s="43" t="s">
        <v>341</v>
      </c>
      <c r="I59" s="55">
        <v>1500000</v>
      </c>
      <c r="J59" s="55">
        <v>100000</v>
      </c>
      <c r="K59" s="41" t="s">
        <v>342</v>
      </c>
      <c r="L59" s="41" t="s">
        <v>343</v>
      </c>
      <c r="M59" s="41" t="s">
        <v>344</v>
      </c>
      <c r="N59" s="41" t="s">
        <v>294</v>
      </c>
      <c r="O59" s="62"/>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c r="EO59" s="70"/>
      <c r="EP59" s="70"/>
      <c r="EQ59" s="70"/>
      <c r="ER59" s="70"/>
      <c r="ES59" s="70"/>
      <c r="ET59" s="70"/>
      <c r="EU59" s="70"/>
      <c r="EV59" s="70"/>
      <c r="EW59" s="70"/>
      <c r="EX59" s="70"/>
      <c r="EY59" s="70"/>
      <c r="EZ59" s="70"/>
      <c r="FA59" s="70"/>
      <c r="FB59" s="70"/>
      <c r="FC59" s="70"/>
      <c r="FD59" s="70"/>
      <c r="FE59" s="70"/>
      <c r="FF59" s="70"/>
      <c r="FG59" s="70"/>
      <c r="FH59" s="70"/>
      <c r="FI59" s="70"/>
      <c r="FJ59" s="70"/>
      <c r="FK59" s="70"/>
      <c r="FL59" s="70"/>
      <c r="FM59" s="70"/>
      <c r="FN59" s="70"/>
      <c r="FO59" s="70"/>
      <c r="FP59" s="70"/>
      <c r="FQ59" s="70"/>
      <c r="FR59" s="70"/>
      <c r="FS59" s="70"/>
      <c r="FT59" s="70"/>
      <c r="FU59" s="70"/>
      <c r="FV59" s="70"/>
      <c r="FW59" s="70"/>
      <c r="FX59" s="70"/>
      <c r="FY59" s="70"/>
      <c r="FZ59" s="70"/>
      <c r="GA59" s="70"/>
      <c r="GB59" s="70"/>
      <c r="GC59" s="70"/>
      <c r="GD59" s="70"/>
      <c r="GE59" s="70"/>
      <c r="GF59" s="70"/>
      <c r="GG59" s="70"/>
      <c r="GH59" s="70"/>
      <c r="GI59" s="70"/>
      <c r="GJ59" s="70"/>
      <c r="GK59" s="70"/>
      <c r="GL59" s="70"/>
      <c r="GM59" s="70"/>
      <c r="GN59" s="70"/>
      <c r="GO59" s="70"/>
      <c r="GP59" s="70"/>
      <c r="GQ59" s="70"/>
      <c r="GR59" s="70"/>
      <c r="GS59" s="70"/>
      <c r="GT59" s="70"/>
      <c r="GU59" s="70"/>
      <c r="GV59" s="70"/>
      <c r="GW59" s="70"/>
      <c r="GX59" s="70"/>
      <c r="GY59" s="70"/>
      <c r="GZ59" s="70"/>
      <c r="HA59" s="70"/>
      <c r="HB59" s="70"/>
      <c r="HC59" s="70"/>
      <c r="HD59" s="70"/>
      <c r="HE59" s="70"/>
      <c r="HF59" s="70"/>
      <c r="HG59" s="70"/>
      <c r="HH59" s="70"/>
      <c r="HI59" s="70"/>
      <c r="HJ59" s="70"/>
      <c r="HK59" s="70"/>
      <c r="HL59" s="70"/>
      <c r="HM59" s="70"/>
      <c r="HN59" s="70"/>
      <c r="HO59" s="70"/>
    </row>
    <row r="60" s="1" customFormat="1" ht="50" customHeight="1" spans="1:15">
      <c r="A60" s="35" t="s">
        <v>345</v>
      </c>
      <c r="B60" s="36"/>
      <c r="C60" s="37"/>
      <c r="D60" s="38">
        <f>COUNTA(A61:A75)</f>
        <v>15</v>
      </c>
      <c r="E60" s="39"/>
      <c r="F60" s="39"/>
      <c r="G60" s="39"/>
      <c r="H60" s="45"/>
      <c r="I60" s="53">
        <f>SUM(I61:I75)</f>
        <v>1093482.29</v>
      </c>
      <c r="J60" s="53">
        <f>SUM(J61:J75)</f>
        <v>181354</v>
      </c>
      <c r="K60" s="41"/>
      <c r="L60" s="41"/>
      <c r="M60" s="41"/>
      <c r="N60" s="41"/>
      <c r="O60" s="57"/>
    </row>
    <row r="61" s="12" customFormat="1" ht="115" customHeight="1" spans="1:15">
      <c r="A61" s="40">
        <f>SUBTOTAL(103,$C$7:C61)*1</f>
        <v>47</v>
      </c>
      <c r="B61" s="44" t="s">
        <v>346</v>
      </c>
      <c r="C61" s="44" t="s">
        <v>347</v>
      </c>
      <c r="D61" s="42" t="s">
        <v>348</v>
      </c>
      <c r="E61" s="44" t="s">
        <v>349</v>
      </c>
      <c r="F61" s="44" t="s">
        <v>350</v>
      </c>
      <c r="G61" s="44" t="s">
        <v>62</v>
      </c>
      <c r="H61" s="43">
        <v>6</v>
      </c>
      <c r="I61" s="59">
        <v>75000</v>
      </c>
      <c r="J61" s="59">
        <v>10000</v>
      </c>
      <c r="K61" s="71" t="s">
        <v>168</v>
      </c>
      <c r="L61" s="44" t="s">
        <v>39</v>
      </c>
      <c r="M61" s="44" t="s">
        <v>351</v>
      </c>
      <c r="N61" s="44" t="s">
        <v>345</v>
      </c>
      <c r="O61" s="57"/>
    </row>
    <row r="62" s="13" customFormat="1" ht="115" customHeight="1" spans="1:15">
      <c r="A62" s="40">
        <f>SUBTOTAL(103,$C$7:C62)*1</f>
        <v>48</v>
      </c>
      <c r="B62" s="44" t="s">
        <v>352</v>
      </c>
      <c r="C62" s="44" t="s">
        <v>352</v>
      </c>
      <c r="D62" s="42" t="s">
        <v>353</v>
      </c>
      <c r="E62" s="44" t="s">
        <v>354</v>
      </c>
      <c r="F62" s="44" t="s">
        <v>355</v>
      </c>
      <c r="G62" s="44" t="s">
        <v>62</v>
      </c>
      <c r="H62" s="43">
        <v>9</v>
      </c>
      <c r="I62" s="59">
        <v>89004</v>
      </c>
      <c r="J62" s="59">
        <v>10000</v>
      </c>
      <c r="K62" s="71" t="s">
        <v>356</v>
      </c>
      <c r="L62" s="44" t="s">
        <v>39</v>
      </c>
      <c r="M62" s="44" t="s">
        <v>357</v>
      </c>
      <c r="N62" s="44" t="s">
        <v>345</v>
      </c>
      <c r="O62" s="57"/>
    </row>
    <row r="63" s="13" customFormat="1" ht="115" customHeight="1" spans="1:15">
      <c r="A63" s="40">
        <f>SUBTOTAL(103,$C$7:C63)*1</f>
        <v>49</v>
      </c>
      <c r="B63" s="44" t="s">
        <v>358</v>
      </c>
      <c r="C63" s="44" t="s">
        <v>359</v>
      </c>
      <c r="D63" s="42" t="s">
        <v>360</v>
      </c>
      <c r="E63" s="44" t="s">
        <v>318</v>
      </c>
      <c r="F63" s="44" t="s">
        <v>361</v>
      </c>
      <c r="G63" s="44" t="s">
        <v>37</v>
      </c>
      <c r="H63" s="43">
        <v>12</v>
      </c>
      <c r="I63" s="59">
        <v>33417</v>
      </c>
      <c r="J63" s="59">
        <v>4000</v>
      </c>
      <c r="K63" s="71" t="s">
        <v>362</v>
      </c>
      <c r="L63" s="44" t="s">
        <v>363</v>
      </c>
      <c r="M63" s="44" t="s">
        <v>364</v>
      </c>
      <c r="N63" s="44" t="s">
        <v>345</v>
      </c>
      <c r="O63" s="57"/>
    </row>
    <row r="64" s="13" customFormat="1" ht="115" customHeight="1" spans="1:15">
      <c r="A64" s="40">
        <f>SUBTOTAL(103,$C$7:C64)*1</f>
        <v>50</v>
      </c>
      <c r="B64" s="44" t="s">
        <v>365</v>
      </c>
      <c r="C64" s="44" t="s">
        <v>366</v>
      </c>
      <c r="D64" s="42" t="s">
        <v>367</v>
      </c>
      <c r="E64" s="44" t="s">
        <v>318</v>
      </c>
      <c r="F64" s="44" t="s">
        <v>368</v>
      </c>
      <c r="G64" s="44" t="s">
        <v>37</v>
      </c>
      <c r="H64" s="43">
        <v>12</v>
      </c>
      <c r="I64" s="59">
        <v>22658</v>
      </c>
      <c r="J64" s="59">
        <v>6000</v>
      </c>
      <c r="K64" s="71" t="s">
        <v>369</v>
      </c>
      <c r="L64" s="44" t="s">
        <v>363</v>
      </c>
      <c r="M64" s="44" t="s">
        <v>364</v>
      </c>
      <c r="N64" s="44" t="s">
        <v>345</v>
      </c>
      <c r="O64" s="57"/>
    </row>
    <row r="65" s="13" customFormat="1" ht="115" customHeight="1" spans="1:15">
      <c r="A65" s="40">
        <f>SUBTOTAL(103,$C$7:C65)*1</f>
        <v>51</v>
      </c>
      <c r="B65" s="44" t="s">
        <v>370</v>
      </c>
      <c r="C65" s="44" t="s">
        <v>371</v>
      </c>
      <c r="D65" s="42" t="s">
        <v>372</v>
      </c>
      <c r="E65" s="44" t="s">
        <v>318</v>
      </c>
      <c r="F65" s="44" t="s">
        <v>373</v>
      </c>
      <c r="G65" s="44" t="s">
        <v>37</v>
      </c>
      <c r="H65" s="43">
        <v>12</v>
      </c>
      <c r="I65" s="59">
        <v>34825</v>
      </c>
      <c r="J65" s="59">
        <v>10000</v>
      </c>
      <c r="K65" s="71" t="s">
        <v>374</v>
      </c>
      <c r="L65" s="44" t="s">
        <v>363</v>
      </c>
      <c r="M65" s="44" t="s">
        <v>364</v>
      </c>
      <c r="N65" s="44" t="s">
        <v>345</v>
      </c>
      <c r="O65" s="57"/>
    </row>
    <row r="66" s="12" customFormat="1" ht="115" customHeight="1" spans="1:15">
      <c r="A66" s="40">
        <f>SUBTOTAL(103,$C$7:C66)*1</f>
        <v>52</v>
      </c>
      <c r="B66" s="44" t="s">
        <v>375</v>
      </c>
      <c r="C66" s="44" t="s">
        <v>376</v>
      </c>
      <c r="D66" s="42" t="s">
        <v>377</v>
      </c>
      <c r="E66" s="44" t="s">
        <v>378</v>
      </c>
      <c r="F66" s="44" t="s">
        <v>379</v>
      </c>
      <c r="G66" s="44" t="s">
        <v>62</v>
      </c>
      <c r="H66" s="43">
        <v>5</v>
      </c>
      <c r="I66" s="59">
        <v>46129.13</v>
      </c>
      <c r="J66" s="59">
        <v>12000</v>
      </c>
      <c r="K66" s="71" t="s">
        <v>380</v>
      </c>
      <c r="L66" s="44" t="s">
        <v>39</v>
      </c>
      <c r="M66" s="44" t="s">
        <v>381</v>
      </c>
      <c r="N66" s="44" t="s">
        <v>345</v>
      </c>
      <c r="O66" s="57"/>
    </row>
    <row r="67" s="13" customFormat="1" ht="115" customHeight="1" spans="1:15">
      <c r="A67" s="40">
        <f>SUBTOTAL(103,$C$7:C67)*1</f>
        <v>53</v>
      </c>
      <c r="B67" s="44" t="s">
        <v>382</v>
      </c>
      <c r="C67" s="44" t="s">
        <v>383</v>
      </c>
      <c r="D67" s="42" t="s">
        <v>384</v>
      </c>
      <c r="E67" s="44" t="s">
        <v>197</v>
      </c>
      <c r="F67" s="44" t="s">
        <v>385</v>
      </c>
      <c r="G67" s="44" t="s">
        <v>37</v>
      </c>
      <c r="H67" s="43">
        <v>12</v>
      </c>
      <c r="I67" s="59">
        <v>120000</v>
      </c>
      <c r="J67" s="59">
        <v>2000</v>
      </c>
      <c r="K67" s="44" t="s">
        <v>386</v>
      </c>
      <c r="L67" s="44" t="s">
        <v>387</v>
      </c>
      <c r="M67" s="44" t="s">
        <v>388</v>
      </c>
      <c r="N67" s="44" t="s">
        <v>345</v>
      </c>
      <c r="O67" s="57"/>
    </row>
    <row r="68" s="13" customFormat="1" ht="115" customHeight="1" spans="1:15">
      <c r="A68" s="40">
        <f>SUBTOTAL(103,$C$7:C68)*1</f>
        <v>54</v>
      </c>
      <c r="B68" s="44" t="s">
        <v>389</v>
      </c>
      <c r="C68" s="44" t="s">
        <v>390</v>
      </c>
      <c r="D68" s="42" t="s">
        <v>391</v>
      </c>
      <c r="E68" s="44" t="s">
        <v>318</v>
      </c>
      <c r="F68" s="44" t="s">
        <v>392</v>
      </c>
      <c r="G68" s="44" t="s">
        <v>37</v>
      </c>
      <c r="H68" s="43" t="s">
        <v>290</v>
      </c>
      <c r="I68" s="59">
        <v>22754.42</v>
      </c>
      <c r="J68" s="59">
        <v>22754</v>
      </c>
      <c r="K68" s="71" t="s">
        <v>393</v>
      </c>
      <c r="L68" s="44" t="s">
        <v>39</v>
      </c>
      <c r="M68" s="44" t="s">
        <v>364</v>
      </c>
      <c r="N68" s="44" t="s">
        <v>345</v>
      </c>
      <c r="O68" s="57"/>
    </row>
    <row r="69" s="12" customFormat="1" ht="115" customHeight="1" spans="1:15">
      <c r="A69" s="40">
        <f>SUBTOTAL(103,$C$7:C69)*1</f>
        <v>55</v>
      </c>
      <c r="B69" s="44" t="s">
        <v>394</v>
      </c>
      <c r="C69" s="44" t="s">
        <v>395</v>
      </c>
      <c r="D69" s="42" t="s">
        <v>396</v>
      </c>
      <c r="E69" s="44" t="s">
        <v>212</v>
      </c>
      <c r="F69" s="44" t="s">
        <v>397</v>
      </c>
      <c r="G69" s="44" t="s">
        <v>37</v>
      </c>
      <c r="H69" s="43">
        <v>12</v>
      </c>
      <c r="I69" s="59">
        <v>16000</v>
      </c>
      <c r="J69" s="59">
        <v>3000</v>
      </c>
      <c r="K69" s="71" t="s">
        <v>398</v>
      </c>
      <c r="L69" s="44" t="s">
        <v>399</v>
      </c>
      <c r="M69" s="44" t="s">
        <v>400</v>
      </c>
      <c r="N69" s="44" t="s">
        <v>345</v>
      </c>
      <c r="O69" s="57"/>
    </row>
    <row r="70" s="14" customFormat="1" ht="115" customHeight="1" spans="1:237">
      <c r="A70" s="40">
        <f>SUBTOTAL(103,$C$7:C70)*1</f>
        <v>56</v>
      </c>
      <c r="B70" s="44" t="s">
        <v>401</v>
      </c>
      <c r="C70" s="44" t="s">
        <v>401</v>
      </c>
      <c r="D70" s="42" t="s">
        <v>402</v>
      </c>
      <c r="E70" s="44" t="s">
        <v>212</v>
      </c>
      <c r="F70" s="44" t="s">
        <v>403</v>
      </c>
      <c r="G70" s="44" t="s">
        <v>404</v>
      </c>
      <c r="H70" s="43">
        <v>3</v>
      </c>
      <c r="I70" s="59">
        <v>25677.16</v>
      </c>
      <c r="J70" s="59">
        <v>25000</v>
      </c>
      <c r="K70" s="71" t="s">
        <v>405</v>
      </c>
      <c r="L70" s="44" t="s">
        <v>406</v>
      </c>
      <c r="M70" s="44" t="s">
        <v>407</v>
      </c>
      <c r="N70" s="44" t="s">
        <v>345</v>
      </c>
      <c r="O70" s="57"/>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c r="HG70" s="12"/>
      <c r="HH70" s="12"/>
      <c r="HI70" s="12"/>
      <c r="HJ70" s="12"/>
      <c r="HK70" s="12"/>
      <c r="HL70" s="12"/>
      <c r="HM70" s="12"/>
      <c r="HN70" s="12"/>
      <c r="HO70" s="12"/>
      <c r="HP70" s="12"/>
      <c r="HQ70" s="12"/>
      <c r="HR70" s="12"/>
      <c r="HS70" s="12"/>
      <c r="HT70" s="12"/>
      <c r="HU70" s="12"/>
      <c r="HV70" s="12"/>
      <c r="HW70" s="12"/>
      <c r="HX70" s="12"/>
      <c r="HY70" s="12"/>
      <c r="HZ70" s="12"/>
      <c r="IA70" s="12"/>
      <c r="IB70" s="12"/>
      <c r="IC70" s="12"/>
    </row>
    <row r="71" s="1" customFormat="1" ht="115" customHeight="1" spans="1:15">
      <c r="A71" s="40">
        <f>SUBTOTAL(103,$C$7:C71)*1</f>
        <v>57</v>
      </c>
      <c r="B71" s="44" t="s">
        <v>408</v>
      </c>
      <c r="C71" s="44" t="s">
        <v>409</v>
      </c>
      <c r="D71" s="42" t="s">
        <v>410</v>
      </c>
      <c r="E71" s="44" t="s">
        <v>411</v>
      </c>
      <c r="F71" s="44" t="s">
        <v>412</v>
      </c>
      <c r="G71" s="44" t="s">
        <v>23</v>
      </c>
      <c r="H71" s="43">
        <v>10</v>
      </c>
      <c r="I71" s="59">
        <v>20088</v>
      </c>
      <c r="J71" s="59">
        <v>3500</v>
      </c>
      <c r="K71" s="71" t="s">
        <v>413</v>
      </c>
      <c r="L71" s="44" t="s">
        <v>414</v>
      </c>
      <c r="M71" s="44" t="s">
        <v>415</v>
      </c>
      <c r="N71" s="44" t="s">
        <v>345</v>
      </c>
      <c r="O71" s="57"/>
    </row>
    <row r="72" s="12" customFormat="1" ht="115" customHeight="1" spans="1:15">
      <c r="A72" s="40">
        <f>SUBTOTAL(103,$C$7:C72)*1</f>
        <v>58</v>
      </c>
      <c r="B72" s="44" t="s">
        <v>416</v>
      </c>
      <c r="C72" s="44" t="s">
        <v>417</v>
      </c>
      <c r="D72" s="42" t="s">
        <v>418</v>
      </c>
      <c r="E72" s="44" t="s">
        <v>152</v>
      </c>
      <c r="F72" s="44" t="s">
        <v>419</v>
      </c>
      <c r="G72" s="44" t="s">
        <v>62</v>
      </c>
      <c r="H72" s="43">
        <v>2</v>
      </c>
      <c r="I72" s="59">
        <v>400000</v>
      </c>
      <c r="J72" s="59">
        <v>35000</v>
      </c>
      <c r="K72" s="71" t="s">
        <v>420</v>
      </c>
      <c r="L72" s="44" t="s">
        <v>421</v>
      </c>
      <c r="M72" s="44" t="s">
        <v>422</v>
      </c>
      <c r="N72" s="44" t="s">
        <v>345</v>
      </c>
      <c r="O72" s="57"/>
    </row>
    <row r="73" s="1" customFormat="1" ht="115" customHeight="1" spans="1:15">
      <c r="A73" s="40">
        <f>SUBTOTAL(103,$C$7:C73)*1</f>
        <v>59</v>
      </c>
      <c r="B73" s="44" t="s">
        <v>423</v>
      </c>
      <c r="C73" s="44" t="s">
        <v>424</v>
      </c>
      <c r="D73" s="42" t="s">
        <v>425</v>
      </c>
      <c r="E73" s="44" t="s">
        <v>426</v>
      </c>
      <c r="F73" s="44" t="s">
        <v>427</v>
      </c>
      <c r="G73" s="44" t="s">
        <v>62</v>
      </c>
      <c r="H73" s="43">
        <v>9</v>
      </c>
      <c r="I73" s="59">
        <v>106880</v>
      </c>
      <c r="J73" s="59">
        <v>13000</v>
      </c>
      <c r="K73" s="71" t="s">
        <v>428</v>
      </c>
      <c r="L73" s="44" t="s">
        <v>39</v>
      </c>
      <c r="M73" s="44" t="s">
        <v>429</v>
      </c>
      <c r="N73" s="44" t="s">
        <v>345</v>
      </c>
      <c r="O73" s="57"/>
    </row>
    <row r="74" s="12" customFormat="1" ht="115" customHeight="1" spans="1:15">
      <c r="A74" s="40">
        <f>SUBTOTAL(103,$C$7:C74)*1</f>
        <v>60</v>
      </c>
      <c r="B74" s="41" t="s">
        <v>430</v>
      </c>
      <c r="C74" s="41" t="s">
        <v>430</v>
      </c>
      <c r="D74" s="42" t="s">
        <v>431</v>
      </c>
      <c r="E74" s="41" t="s">
        <v>268</v>
      </c>
      <c r="F74" s="41" t="s">
        <v>432</v>
      </c>
      <c r="G74" s="48" t="s">
        <v>37</v>
      </c>
      <c r="H74" s="43">
        <v>2</v>
      </c>
      <c r="I74" s="59">
        <v>49973.7</v>
      </c>
      <c r="J74" s="59">
        <v>13800</v>
      </c>
      <c r="K74" s="41" t="s">
        <v>433</v>
      </c>
      <c r="L74" s="44" t="s">
        <v>434</v>
      </c>
      <c r="M74" s="41" t="s">
        <v>435</v>
      </c>
      <c r="N74" s="56" t="s">
        <v>345</v>
      </c>
      <c r="O74" s="57"/>
    </row>
    <row r="75" s="13" customFormat="1" ht="115" customHeight="1" spans="1:15">
      <c r="A75" s="40">
        <f>SUBTOTAL(103,$C$7:C75)*1</f>
        <v>61</v>
      </c>
      <c r="B75" s="40">
        <v>1</v>
      </c>
      <c r="C75" s="41" t="s">
        <v>436</v>
      </c>
      <c r="D75" s="42" t="s">
        <v>437</v>
      </c>
      <c r="E75" s="41" t="s">
        <v>197</v>
      </c>
      <c r="F75" s="41" t="s">
        <v>438</v>
      </c>
      <c r="G75" s="41" t="s">
        <v>23</v>
      </c>
      <c r="H75" s="43">
        <v>12</v>
      </c>
      <c r="I75" s="55">
        <v>31075.88</v>
      </c>
      <c r="J75" s="40">
        <v>11300</v>
      </c>
      <c r="K75" s="41" t="s">
        <v>439</v>
      </c>
      <c r="L75" s="41" t="s">
        <v>440</v>
      </c>
      <c r="M75" s="41" t="s">
        <v>441</v>
      </c>
      <c r="N75" s="41" t="s">
        <v>345</v>
      </c>
      <c r="O75" s="48"/>
    </row>
    <row r="76" s="1" customFormat="1" ht="50" customHeight="1" spans="1:15">
      <c r="A76" s="35" t="s">
        <v>442</v>
      </c>
      <c r="B76" s="36"/>
      <c r="C76" s="37"/>
      <c r="D76" s="38">
        <f>COUNTA(A77:A91)</f>
        <v>15</v>
      </c>
      <c r="E76" s="39"/>
      <c r="F76" s="39"/>
      <c r="G76" s="39"/>
      <c r="H76" s="45"/>
      <c r="I76" s="53">
        <f>SUM(I77:I91)</f>
        <v>3215759.31</v>
      </c>
      <c r="J76" s="53">
        <f>SUM(J77:J91)</f>
        <v>222400</v>
      </c>
      <c r="K76" s="41"/>
      <c r="L76" s="41"/>
      <c r="M76" s="41"/>
      <c r="N76" s="41"/>
      <c r="O76" s="57"/>
    </row>
    <row r="77" s="12" customFormat="1" ht="115" customHeight="1" spans="1:15">
      <c r="A77" s="40">
        <f>SUBTOTAL(103,$C$7:C77)*1</f>
        <v>62</v>
      </c>
      <c r="B77" s="41" t="s">
        <v>443</v>
      </c>
      <c r="C77" s="41" t="s">
        <v>443</v>
      </c>
      <c r="D77" s="42" t="s">
        <v>444</v>
      </c>
      <c r="E77" s="41" t="s">
        <v>297</v>
      </c>
      <c r="F77" s="41" t="s">
        <v>445</v>
      </c>
      <c r="G77" s="48" t="s">
        <v>37</v>
      </c>
      <c r="H77" s="43">
        <v>12</v>
      </c>
      <c r="I77" s="55">
        <v>41030</v>
      </c>
      <c r="J77" s="55">
        <v>8000</v>
      </c>
      <c r="K77" s="41" t="s">
        <v>446</v>
      </c>
      <c r="L77" s="41" t="s">
        <v>447</v>
      </c>
      <c r="M77" s="41" t="s">
        <v>448</v>
      </c>
      <c r="N77" s="41" t="s">
        <v>442</v>
      </c>
      <c r="O77" s="57"/>
    </row>
    <row r="78" s="1" customFormat="1" ht="115" customHeight="1" spans="1:15">
      <c r="A78" s="40">
        <f>SUBTOTAL(103,$C$7:C78)*1</f>
        <v>63</v>
      </c>
      <c r="B78" s="41" t="s">
        <v>449</v>
      </c>
      <c r="C78" s="41" t="s">
        <v>450</v>
      </c>
      <c r="D78" s="42" t="s">
        <v>451</v>
      </c>
      <c r="E78" s="41" t="s">
        <v>452</v>
      </c>
      <c r="F78" s="41" t="s">
        <v>453</v>
      </c>
      <c r="G78" s="41" t="s">
        <v>37</v>
      </c>
      <c r="H78" s="43">
        <v>9</v>
      </c>
      <c r="I78" s="55">
        <v>118975</v>
      </c>
      <c r="J78" s="55">
        <v>5000</v>
      </c>
      <c r="K78" s="41" t="s">
        <v>454</v>
      </c>
      <c r="L78" s="41" t="s">
        <v>455</v>
      </c>
      <c r="M78" s="41" t="s">
        <v>456</v>
      </c>
      <c r="N78" s="41" t="s">
        <v>442</v>
      </c>
      <c r="O78" s="57"/>
    </row>
    <row r="79" s="12" customFormat="1" ht="115" customHeight="1" spans="1:15">
      <c r="A79" s="40">
        <f>SUBTOTAL(103,$C$7:C79)*1</f>
        <v>64</v>
      </c>
      <c r="B79" s="41" t="s">
        <v>457</v>
      </c>
      <c r="C79" s="41" t="s">
        <v>458</v>
      </c>
      <c r="D79" s="42" t="s">
        <v>459</v>
      </c>
      <c r="E79" s="41" t="s">
        <v>138</v>
      </c>
      <c r="F79" s="41" t="s">
        <v>460</v>
      </c>
      <c r="G79" s="48" t="s">
        <v>37</v>
      </c>
      <c r="H79" s="43" t="s">
        <v>90</v>
      </c>
      <c r="I79" s="55">
        <v>53500</v>
      </c>
      <c r="J79" s="55">
        <v>20000</v>
      </c>
      <c r="K79" s="41" t="s">
        <v>461</v>
      </c>
      <c r="L79" s="41" t="s">
        <v>462</v>
      </c>
      <c r="M79" s="41" t="s">
        <v>463</v>
      </c>
      <c r="N79" s="41" t="s">
        <v>442</v>
      </c>
      <c r="O79" s="57"/>
    </row>
    <row r="80" s="12" customFormat="1" ht="115" customHeight="1" spans="1:15">
      <c r="A80" s="40">
        <f>SUBTOTAL(103,$C$7:C80)*1</f>
        <v>65</v>
      </c>
      <c r="B80" s="41" t="s">
        <v>464</v>
      </c>
      <c r="C80" s="41" t="s">
        <v>464</v>
      </c>
      <c r="D80" s="42" t="s">
        <v>465</v>
      </c>
      <c r="E80" s="41" t="s">
        <v>138</v>
      </c>
      <c r="F80" s="41" t="s">
        <v>466</v>
      </c>
      <c r="G80" s="48" t="s">
        <v>23</v>
      </c>
      <c r="H80" s="43">
        <v>9</v>
      </c>
      <c r="I80" s="55">
        <v>57972.09</v>
      </c>
      <c r="J80" s="55">
        <v>30000</v>
      </c>
      <c r="K80" s="41" t="s">
        <v>467</v>
      </c>
      <c r="L80" s="41" t="s">
        <v>468</v>
      </c>
      <c r="M80" s="41" t="s">
        <v>469</v>
      </c>
      <c r="N80" s="41" t="s">
        <v>442</v>
      </c>
      <c r="O80" s="57"/>
    </row>
    <row r="81" s="12" customFormat="1" ht="115" customHeight="1" spans="1:15">
      <c r="A81" s="40">
        <f>SUBTOTAL(103,$C$7:C81)*1</f>
        <v>66</v>
      </c>
      <c r="B81" s="41" t="s">
        <v>470</v>
      </c>
      <c r="C81" s="41" t="s">
        <v>470</v>
      </c>
      <c r="D81" s="42" t="s">
        <v>471</v>
      </c>
      <c r="E81" s="41" t="s">
        <v>138</v>
      </c>
      <c r="F81" s="41" t="s">
        <v>472</v>
      </c>
      <c r="G81" s="48" t="s">
        <v>37</v>
      </c>
      <c r="H81" s="43">
        <v>9</v>
      </c>
      <c r="I81" s="55">
        <v>87315</v>
      </c>
      <c r="J81" s="55">
        <v>30000</v>
      </c>
      <c r="K81" s="41" t="s">
        <v>473</v>
      </c>
      <c r="L81" s="41" t="s">
        <v>474</v>
      </c>
      <c r="M81" s="41" t="s">
        <v>475</v>
      </c>
      <c r="N81" s="41" t="s">
        <v>442</v>
      </c>
      <c r="O81" s="57"/>
    </row>
    <row r="82" s="12" customFormat="1" ht="115" customHeight="1" spans="1:15">
      <c r="A82" s="40">
        <f>SUBTOTAL(103,$C$7:C82)*1</f>
        <v>67</v>
      </c>
      <c r="B82" s="41" t="s">
        <v>476</v>
      </c>
      <c r="C82" s="41" t="s">
        <v>476</v>
      </c>
      <c r="D82" s="42" t="s">
        <v>477</v>
      </c>
      <c r="E82" s="41" t="s">
        <v>138</v>
      </c>
      <c r="F82" s="41" t="s">
        <v>478</v>
      </c>
      <c r="G82" s="41" t="s">
        <v>37</v>
      </c>
      <c r="H82" s="43">
        <v>9</v>
      </c>
      <c r="I82" s="55">
        <v>85315</v>
      </c>
      <c r="J82" s="55">
        <v>30000</v>
      </c>
      <c r="K82" s="41" t="s">
        <v>479</v>
      </c>
      <c r="L82" s="41" t="s">
        <v>474</v>
      </c>
      <c r="M82" s="41" t="s">
        <v>475</v>
      </c>
      <c r="N82" s="41" t="s">
        <v>442</v>
      </c>
      <c r="O82" s="57"/>
    </row>
    <row r="83" s="15" customFormat="1" ht="115" customHeight="1" spans="1:15">
      <c r="A83" s="40">
        <f>SUBTOTAL(103,$C$7:C83)*1</f>
        <v>68</v>
      </c>
      <c r="B83" s="41" t="s">
        <v>480</v>
      </c>
      <c r="C83" s="41" t="s">
        <v>481</v>
      </c>
      <c r="D83" s="42" t="s">
        <v>482</v>
      </c>
      <c r="E83" s="41" t="s">
        <v>121</v>
      </c>
      <c r="F83" s="41" t="s">
        <v>483</v>
      </c>
      <c r="G83" s="48" t="s">
        <v>37</v>
      </c>
      <c r="H83" s="43">
        <v>12</v>
      </c>
      <c r="I83" s="55">
        <v>57994.22</v>
      </c>
      <c r="J83" s="55">
        <v>5000</v>
      </c>
      <c r="K83" s="41" t="s">
        <v>484</v>
      </c>
      <c r="L83" s="41" t="s">
        <v>485</v>
      </c>
      <c r="M83" s="41" t="s">
        <v>486</v>
      </c>
      <c r="N83" s="41" t="s">
        <v>442</v>
      </c>
      <c r="O83" s="57"/>
    </row>
    <row r="84" s="13" customFormat="1" ht="115" customHeight="1" spans="1:15">
      <c r="A84" s="40">
        <f>SUBTOTAL(103,$C$7:C84)*1</f>
        <v>69</v>
      </c>
      <c r="B84" s="41" t="s">
        <v>487</v>
      </c>
      <c r="C84" s="41" t="s">
        <v>488</v>
      </c>
      <c r="D84" s="42" t="s">
        <v>489</v>
      </c>
      <c r="E84" s="41" t="s">
        <v>197</v>
      </c>
      <c r="F84" s="41" t="s">
        <v>490</v>
      </c>
      <c r="G84" s="48" t="s">
        <v>23</v>
      </c>
      <c r="H84" s="43">
        <v>12</v>
      </c>
      <c r="I84" s="55">
        <v>50000</v>
      </c>
      <c r="J84" s="55">
        <v>5000</v>
      </c>
      <c r="K84" s="41" t="s">
        <v>491</v>
      </c>
      <c r="L84" s="41" t="s">
        <v>490</v>
      </c>
      <c r="M84" s="41" t="s">
        <v>492</v>
      </c>
      <c r="N84" s="41" t="s">
        <v>442</v>
      </c>
      <c r="O84" s="57"/>
    </row>
    <row r="85" s="13" customFormat="1" ht="115" customHeight="1" spans="1:15">
      <c r="A85" s="40">
        <f>SUBTOTAL(103,$C$7:C85)*1</f>
        <v>70</v>
      </c>
      <c r="B85" s="41" t="s">
        <v>493</v>
      </c>
      <c r="C85" s="41" t="s">
        <v>494</v>
      </c>
      <c r="D85" s="42" t="s">
        <v>495</v>
      </c>
      <c r="E85" s="41" t="s">
        <v>197</v>
      </c>
      <c r="F85" s="41" t="s">
        <v>496</v>
      </c>
      <c r="G85" s="48" t="s">
        <v>37</v>
      </c>
      <c r="H85" s="43">
        <v>9</v>
      </c>
      <c r="I85" s="55">
        <v>129069</v>
      </c>
      <c r="J85" s="55">
        <v>4000</v>
      </c>
      <c r="K85" s="41" t="s">
        <v>497</v>
      </c>
      <c r="L85" s="41" t="s">
        <v>498</v>
      </c>
      <c r="M85" s="41" t="s">
        <v>499</v>
      </c>
      <c r="N85" s="41" t="s">
        <v>442</v>
      </c>
      <c r="O85" s="57"/>
    </row>
    <row r="86" s="13" customFormat="1" ht="115" customHeight="1" spans="1:15">
      <c r="A86" s="40">
        <f>SUBTOTAL(103,$C$7:C86)*1</f>
        <v>71</v>
      </c>
      <c r="B86" s="41" t="s">
        <v>500</v>
      </c>
      <c r="C86" s="41" t="s">
        <v>501</v>
      </c>
      <c r="D86" s="42" t="s">
        <v>502</v>
      </c>
      <c r="E86" s="41" t="s">
        <v>197</v>
      </c>
      <c r="F86" s="41" t="s">
        <v>503</v>
      </c>
      <c r="G86" s="41" t="s">
        <v>62</v>
      </c>
      <c r="H86" s="43">
        <v>11</v>
      </c>
      <c r="I86" s="55">
        <v>160000</v>
      </c>
      <c r="J86" s="55">
        <v>3000</v>
      </c>
      <c r="K86" s="41" t="s">
        <v>504</v>
      </c>
      <c r="L86" s="41" t="s">
        <v>505</v>
      </c>
      <c r="M86" s="41" t="s">
        <v>506</v>
      </c>
      <c r="N86" s="41" t="s">
        <v>442</v>
      </c>
      <c r="O86" s="57"/>
    </row>
    <row r="87" s="12" customFormat="1" ht="115" customHeight="1" spans="1:15">
      <c r="A87" s="40">
        <f>SUBTOTAL(103,$C$7:C87)*1</f>
        <v>72</v>
      </c>
      <c r="B87" s="41" t="s">
        <v>507</v>
      </c>
      <c r="C87" s="41" t="s">
        <v>508</v>
      </c>
      <c r="D87" s="42" t="s">
        <v>509</v>
      </c>
      <c r="E87" s="41" t="s">
        <v>510</v>
      </c>
      <c r="F87" s="41" t="s">
        <v>511</v>
      </c>
      <c r="G87" s="48" t="s">
        <v>23</v>
      </c>
      <c r="H87" s="43">
        <v>9</v>
      </c>
      <c r="I87" s="55">
        <v>32000</v>
      </c>
      <c r="J87" s="55">
        <v>4000</v>
      </c>
      <c r="K87" s="41" t="s">
        <v>497</v>
      </c>
      <c r="L87" s="41" t="s">
        <v>512</v>
      </c>
      <c r="M87" s="41" t="s">
        <v>513</v>
      </c>
      <c r="N87" s="41" t="s">
        <v>442</v>
      </c>
      <c r="O87" s="57"/>
    </row>
    <row r="88" s="12" customFormat="1" ht="115" customHeight="1" spans="1:15">
      <c r="A88" s="40">
        <f>SUBTOTAL(103,$C$7:C88)*1</f>
        <v>73</v>
      </c>
      <c r="B88" s="41" t="s">
        <v>514</v>
      </c>
      <c r="C88" s="41" t="s">
        <v>515</v>
      </c>
      <c r="D88" s="42" t="s">
        <v>516</v>
      </c>
      <c r="E88" s="41" t="s">
        <v>227</v>
      </c>
      <c r="F88" s="41" t="s">
        <v>517</v>
      </c>
      <c r="G88" s="48" t="s">
        <v>62</v>
      </c>
      <c r="H88" s="43">
        <v>9</v>
      </c>
      <c r="I88" s="55">
        <v>350000</v>
      </c>
      <c r="J88" s="55">
        <v>8000</v>
      </c>
      <c r="K88" s="41" t="s">
        <v>497</v>
      </c>
      <c r="L88" s="41" t="s">
        <v>518</v>
      </c>
      <c r="M88" s="41" t="s">
        <v>519</v>
      </c>
      <c r="N88" s="41" t="s">
        <v>442</v>
      </c>
      <c r="O88" s="57"/>
    </row>
    <row r="89" s="1" customFormat="1" ht="115" customHeight="1" spans="1:15">
      <c r="A89" s="40">
        <f>SUBTOTAL(103,$C$7:C89)*1</f>
        <v>74</v>
      </c>
      <c r="B89" s="41" t="s">
        <v>520</v>
      </c>
      <c r="C89" s="41" t="s">
        <v>521</v>
      </c>
      <c r="D89" s="42" t="s">
        <v>522</v>
      </c>
      <c r="E89" s="41" t="s">
        <v>523</v>
      </c>
      <c r="F89" s="41" t="s">
        <v>524</v>
      </c>
      <c r="G89" s="41" t="s">
        <v>62</v>
      </c>
      <c r="H89" s="43" t="s">
        <v>525</v>
      </c>
      <c r="I89" s="55">
        <v>278960</v>
      </c>
      <c r="J89" s="55">
        <v>10000</v>
      </c>
      <c r="K89" s="41" t="s">
        <v>526</v>
      </c>
      <c r="L89" s="41" t="s">
        <v>527</v>
      </c>
      <c r="M89" s="41" t="s">
        <v>528</v>
      </c>
      <c r="N89" s="41" t="s">
        <v>442</v>
      </c>
      <c r="O89" s="62"/>
    </row>
    <row r="90" s="1" customFormat="1" ht="115" customHeight="1" spans="1:15">
      <c r="A90" s="40">
        <f>SUBTOTAL(103,$C$7:C90)*1</f>
        <v>75</v>
      </c>
      <c r="B90" s="41" t="s">
        <v>529</v>
      </c>
      <c r="C90" s="41" t="s">
        <v>529</v>
      </c>
      <c r="D90" s="42" t="s">
        <v>530</v>
      </c>
      <c r="E90" s="41" t="s">
        <v>531</v>
      </c>
      <c r="F90" s="41" t="s">
        <v>532</v>
      </c>
      <c r="G90" s="41" t="s">
        <v>62</v>
      </c>
      <c r="H90" s="43" t="s">
        <v>525</v>
      </c>
      <c r="I90" s="55">
        <v>1663371</v>
      </c>
      <c r="J90" s="55">
        <v>10000</v>
      </c>
      <c r="K90" s="41" t="s">
        <v>533</v>
      </c>
      <c r="L90" s="41" t="s">
        <v>534</v>
      </c>
      <c r="M90" s="41" t="s">
        <v>535</v>
      </c>
      <c r="N90" s="41" t="s">
        <v>442</v>
      </c>
      <c r="O90" s="62"/>
    </row>
    <row r="91" s="13" customFormat="1" ht="115" customHeight="1" spans="1:15">
      <c r="A91" s="40">
        <f>SUBTOTAL(103,$C$7:C91)*1</f>
        <v>76</v>
      </c>
      <c r="B91" s="41" t="s">
        <v>536</v>
      </c>
      <c r="C91" s="41" t="s">
        <v>537</v>
      </c>
      <c r="D91" s="42" t="s">
        <v>538</v>
      </c>
      <c r="E91" s="41" t="s">
        <v>197</v>
      </c>
      <c r="F91" s="41" t="s">
        <v>539</v>
      </c>
      <c r="G91" s="41" t="s">
        <v>37</v>
      </c>
      <c r="H91" s="43" t="s">
        <v>540</v>
      </c>
      <c r="I91" s="55">
        <v>50258</v>
      </c>
      <c r="J91" s="55">
        <v>50400</v>
      </c>
      <c r="K91" s="41" t="s">
        <v>541</v>
      </c>
      <c r="L91" s="41" t="s">
        <v>542</v>
      </c>
      <c r="M91" s="41" t="s">
        <v>543</v>
      </c>
      <c r="N91" s="41" t="s">
        <v>442</v>
      </c>
      <c r="O91" s="48"/>
    </row>
    <row r="92" s="1" customFormat="1" ht="50" customHeight="1" spans="1:15">
      <c r="A92" s="35" t="s">
        <v>544</v>
      </c>
      <c r="B92" s="36"/>
      <c r="C92" s="37"/>
      <c r="D92" s="38">
        <f>COUNTA(A93:A106)</f>
        <v>14</v>
      </c>
      <c r="E92" s="39"/>
      <c r="F92" s="39"/>
      <c r="G92" s="39"/>
      <c r="H92" s="45"/>
      <c r="I92" s="53">
        <f>SUM(I93:I106)</f>
        <v>2288235.64</v>
      </c>
      <c r="J92" s="53">
        <f>SUM(J93:J106)</f>
        <v>205000</v>
      </c>
      <c r="K92" s="41"/>
      <c r="L92" s="41"/>
      <c r="M92" s="41"/>
      <c r="N92" s="41"/>
      <c r="O92" s="57"/>
    </row>
    <row r="93" s="12" customFormat="1" ht="115" customHeight="1" spans="1:15">
      <c r="A93" s="40">
        <f>SUBTOTAL(103,$C$7:C93)*1</f>
        <v>77</v>
      </c>
      <c r="B93" s="41" t="s">
        <v>545</v>
      </c>
      <c r="C93" s="41" t="s">
        <v>546</v>
      </c>
      <c r="D93" s="42" t="s">
        <v>547</v>
      </c>
      <c r="E93" s="41" t="s">
        <v>138</v>
      </c>
      <c r="F93" s="41" t="s">
        <v>548</v>
      </c>
      <c r="G93" s="48" t="s">
        <v>23</v>
      </c>
      <c r="H93" s="43">
        <v>10</v>
      </c>
      <c r="I93" s="55">
        <v>20500</v>
      </c>
      <c r="J93" s="55">
        <v>10000</v>
      </c>
      <c r="K93" s="41" t="s">
        <v>549</v>
      </c>
      <c r="L93" s="41" t="s">
        <v>39</v>
      </c>
      <c r="M93" s="41" t="s">
        <v>550</v>
      </c>
      <c r="N93" s="41" t="s">
        <v>544</v>
      </c>
      <c r="O93" s="57"/>
    </row>
    <row r="94" s="12" customFormat="1" ht="115" customHeight="1" spans="1:15">
      <c r="A94" s="40">
        <f>SUBTOTAL(103,$C$7:C94)*1</f>
        <v>78</v>
      </c>
      <c r="B94" s="41" t="s">
        <v>551</v>
      </c>
      <c r="C94" s="41" t="s">
        <v>551</v>
      </c>
      <c r="D94" s="42" t="s">
        <v>552</v>
      </c>
      <c r="E94" s="41" t="s">
        <v>553</v>
      </c>
      <c r="F94" s="41" t="s">
        <v>554</v>
      </c>
      <c r="G94" s="48" t="s">
        <v>37</v>
      </c>
      <c r="H94" s="43">
        <v>3</v>
      </c>
      <c r="I94" s="55">
        <v>600000</v>
      </c>
      <c r="J94" s="55">
        <v>30000</v>
      </c>
      <c r="K94" s="41" t="s">
        <v>555</v>
      </c>
      <c r="L94" s="41" t="s">
        <v>556</v>
      </c>
      <c r="M94" s="41" t="s">
        <v>557</v>
      </c>
      <c r="N94" s="41" t="s">
        <v>544</v>
      </c>
      <c r="O94" s="57"/>
    </row>
    <row r="95" s="1" customFormat="1" ht="115" customHeight="1" spans="1:15">
      <c r="A95" s="40">
        <f>SUBTOTAL(103,$C$7:C95)*1</f>
        <v>79</v>
      </c>
      <c r="B95" s="41" t="s">
        <v>558</v>
      </c>
      <c r="C95" s="41" t="s">
        <v>559</v>
      </c>
      <c r="D95" s="42" t="s">
        <v>560</v>
      </c>
      <c r="E95" s="41" t="s">
        <v>561</v>
      </c>
      <c r="F95" s="41" t="s">
        <v>562</v>
      </c>
      <c r="G95" s="48" t="s">
        <v>23</v>
      </c>
      <c r="H95" s="43">
        <v>9</v>
      </c>
      <c r="I95" s="55">
        <v>12634.11</v>
      </c>
      <c r="J95" s="55">
        <v>7000</v>
      </c>
      <c r="K95" s="41" t="s">
        <v>491</v>
      </c>
      <c r="L95" s="41" t="s">
        <v>39</v>
      </c>
      <c r="M95" s="41" t="s">
        <v>563</v>
      </c>
      <c r="N95" s="41" t="s">
        <v>544</v>
      </c>
      <c r="O95" s="57"/>
    </row>
    <row r="96" s="15" customFormat="1" ht="115" customHeight="1" spans="1:15">
      <c r="A96" s="40">
        <f>SUBTOTAL(103,$C$7:C96)*1</f>
        <v>80</v>
      </c>
      <c r="B96" s="41" t="s">
        <v>564</v>
      </c>
      <c r="C96" s="41" t="s">
        <v>565</v>
      </c>
      <c r="D96" s="42" t="s">
        <v>566</v>
      </c>
      <c r="E96" s="41" t="s">
        <v>121</v>
      </c>
      <c r="F96" s="41" t="s">
        <v>567</v>
      </c>
      <c r="G96" s="48" t="s">
        <v>37</v>
      </c>
      <c r="H96" s="43">
        <v>12</v>
      </c>
      <c r="I96" s="55">
        <v>17846</v>
      </c>
      <c r="J96" s="55">
        <v>2000</v>
      </c>
      <c r="K96" s="41" t="s">
        <v>568</v>
      </c>
      <c r="L96" s="41" t="s">
        <v>39</v>
      </c>
      <c r="M96" s="41" t="s">
        <v>569</v>
      </c>
      <c r="N96" s="41" t="s">
        <v>544</v>
      </c>
      <c r="O96" s="57"/>
    </row>
    <row r="97" s="15" customFormat="1" ht="115" customHeight="1" spans="1:15">
      <c r="A97" s="40">
        <f>SUBTOTAL(103,$C$7:C97)*1</f>
        <v>81</v>
      </c>
      <c r="B97" s="41" t="s">
        <v>570</v>
      </c>
      <c r="C97" s="41" t="s">
        <v>570</v>
      </c>
      <c r="D97" s="42" t="s">
        <v>571</v>
      </c>
      <c r="E97" s="41" t="s">
        <v>121</v>
      </c>
      <c r="F97" s="41" t="s">
        <v>572</v>
      </c>
      <c r="G97" s="48" t="s">
        <v>37</v>
      </c>
      <c r="H97" s="43">
        <v>8</v>
      </c>
      <c r="I97" s="55">
        <v>10282</v>
      </c>
      <c r="J97" s="55">
        <v>2000</v>
      </c>
      <c r="K97" s="41" t="s">
        <v>573</v>
      </c>
      <c r="L97" s="41" t="s">
        <v>39</v>
      </c>
      <c r="M97" s="41" t="s">
        <v>574</v>
      </c>
      <c r="N97" s="41" t="s">
        <v>544</v>
      </c>
      <c r="O97" s="57"/>
    </row>
    <row r="98" s="13" customFormat="1" ht="133" customHeight="1" spans="1:15">
      <c r="A98" s="40">
        <f>SUBTOTAL(103,$C$7:C98)*1</f>
        <v>82</v>
      </c>
      <c r="B98" s="41" t="s">
        <v>575</v>
      </c>
      <c r="C98" s="41" t="s">
        <v>576</v>
      </c>
      <c r="D98" s="42" t="s">
        <v>577</v>
      </c>
      <c r="E98" s="41" t="s">
        <v>60</v>
      </c>
      <c r="F98" s="41" t="s">
        <v>578</v>
      </c>
      <c r="G98" s="41" t="s">
        <v>37</v>
      </c>
      <c r="H98" s="43">
        <v>12</v>
      </c>
      <c r="I98" s="55">
        <v>61733.34</v>
      </c>
      <c r="J98" s="55">
        <v>10000</v>
      </c>
      <c r="K98" s="41" t="s">
        <v>579</v>
      </c>
      <c r="L98" s="41" t="s">
        <v>39</v>
      </c>
      <c r="M98" s="41" t="s">
        <v>580</v>
      </c>
      <c r="N98" s="41" t="s">
        <v>544</v>
      </c>
      <c r="O98" s="57"/>
    </row>
    <row r="99" s="13" customFormat="1" ht="115" customHeight="1" spans="1:15">
      <c r="A99" s="40">
        <f>SUBTOTAL(103,$C$7:C99)*1</f>
        <v>83</v>
      </c>
      <c r="B99" s="41" t="s">
        <v>581</v>
      </c>
      <c r="C99" s="41" t="s">
        <v>582</v>
      </c>
      <c r="D99" s="42" t="s">
        <v>583</v>
      </c>
      <c r="E99" s="41" t="s">
        <v>60</v>
      </c>
      <c r="F99" s="41" t="s">
        <v>584</v>
      </c>
      <c r="G99" s="48" t="s">
        <v>62</v>
      </c>
      <c r="H99" s="43">
        <v>12</v>
      </c>
      <c r="I99" s="55">
        <v>300000</v>
      </c>
      <c r="J99" s="55">
        <v>5000</v>
      </c>
      <c r="K99" s="41" t="s">
        <v>585</v>
      </c>
      <c r="L99" s="41" t="s">
        <v>39</v>
      </c>
      <c r="M99" s="41" t="s">
        <v>586</v>
      </c>
      <c r="N99" s="41" t="s">
        <v>544</v>
      </c>
      <c r="O99" s="57"/>
    </row>
    <row r="100" s="12" customFormat="1" ht="115" customHeight="1" spans="1:15">
      <c r="A100" s="40">
        <f>SUBTOTAL(103,$C$7:C100)*1</f>
        <v>84</v>
      </c>
      <c r="B100" s="41" t="s">
        <v>587</v>
      </c>
      <c r="C100" s="41" t="s">
        <v>588</v>
      </c>
      <c r="D100" s="42" t="s">
        <v>589</v>
      </c>
      <c r="E100" s="41" t="s">
        <v>590</v>
      </c>
      <c r="F100" s="41" t="s">
        <v>591</v>
      </c>
      <c r="G100" s="48" t="s">
        <v>23</v>
      </c>
      <c r="H100" s="43">
        <v>3</v>
      </c>
      <c r="I100" s="55">
        <v>20000</v>
      </c>
      <c r="J100" s="55">
        <v>5000</v>
      </c>
      <c r="K100" s="41" t="s">
        <v>592</v>
      </c>
      <c r="L100" s="41" t="s">
        <v>593</v>
      </c>
      <c r="M100" s="41" t="s">
        <v>594</v>
      </c>
      <c r="N100" s="41" t="s">
        <v>544</v>
      </c>
      <c r="O100" s="57"/>
    </row>
    <row r="101" s="12" customFormat="1" ht="115" customHeight="1" spans="1:15">
      <c r="A101" s="40">
        <f>SUBTOTAL(103,$C$7:C101)*1</f>
        <v>85</v>
      </c>
      <c r="B101" s="41" t="s">
        <v>595</v>
      </c>
      <c r="C101" s="41" t="s">
        <v>595</v>
      </c>
      <c r="D101" s="42" t="s">
        <v>596</v>
      </c>
      <c r="E101" s="41" t="s">
        <v>597</v>
      </c>
      <c r="F101" s="41" t="s">
        <v>598</v>
      </c>
      <c r="G101" s="48" t="s">
        <v>23</v>
      </c>
      <c r="H101" s="43">
        <v>6</v>
      </c>
      <c r="I101" s="55">
        <v>16000</v>
      </c>
      <c r="J101" s="55">
        <v>10000</v>
      </c>
      <c r="K101" s="41" t="s">
        <v>599</v>
      </c>
      <c r="L101" s="41" t="s">
        <v>39</v>
      </c>
      <c r="M101" s="41" t="s">
        <v>600</v>
      </c>
      <c r="N101" s="41" t="s">
        <v>544</v>
      </c>
      <c r="O101" s="57"/>
    </row>
    <row r="102" s="12" customFormat="1" ht="115" customHeight="1" spans="1:15">
      <c r="A102" s="40">
        <f>SUBTOTAL(103,$C$7:C102)*1</f>
        <v>86</v>
      </c>
      <c r="B102" s="41" t="s">
        <v>601</v>
      </c>
      <c r="C102" s="41" t="s">
        <v>602</v>
      </c>
      <c r="D102" s="42" t="s">
        <v>603</v>
      </c>
      <c r="E102" s="41" t="s">
        <v>597</v>
      </c>
      <c r="F102" s="41" t="s">
        <v>604</v>
      </c>
      <c r="G102" s="48" t="s">
        <v>37</v>
      </c>
      <c r="H102" s="43">
        <v>3</v>
      </c>
      <c r="I102" s="55">
        <v>780753</v>
      </c>
      <c r="J102" s="55">
        <v>50000</v>
      </c>
      <c r="K102" s="41" t="s">
        <v>605</v>
      </c>
      <c r="L102" s="41" t="s">
        <v>606</v>
      </c>
      <c r="M102" s="41" t="s">
        <v>607</v>
      </c>
      <c r="N102" s="41" t="s">
        <v>544</v>
      </c>
      <c r="O102" s="57"/>
    </row>
    <row r="103" s="12" customFormat="1" ht="115" customHeight="1" spans="1:15">
      <c r="A103" s="40">
        <f>SUBTOTAL(103,$C$7:C103)*1</f>
        <v>87</v>
      </c>
      <c r="B103" s="41" t="s">
        <v>608</v>
      </c>
      <c r="C103" s="41" t="s">
        <v>609</v>
      </c>
      <c r="D103" s="42" t="s">
        <v>610</v>
      </c>
      <c r="E103" s="41" t="s">
        <v>152</v>
      </c>
      <c r="F103" s="41" t="s">
        <v>611</v>
      </c>
      <c r="G103" s="48" t="s">
        <v>23</v>
      </c>
      <c r="H103" s="43">
        <v>10</v>
      </c>
      <c r="I103" s="55">
        <v>18494.4</v>
      </c>
      <c r="J103" s="55">
        <v>1000</v>
      </c>
      <c r="K103" s="41" t="s">
        <v>612</v>
      </c>
      <c r="L103" s="41" t="s">
        <v>39</v>
      </c>
      <c r="M103" s="41" t="s">
        <v>613</v>
      </c>
      <c r="N103" s="41" t="s">
        <v>544</v>
      </c>
      <c r="O103" s="57"/>
    </row>
    <row r="104" s="1" customFormat="1" ht="115" customHeight="1" spans="1:15">
      <c r="A104" s="40">
        <f>SUBTOTAL(103,$C$7:C104)*1</f>
        <v>88</v>
      </c>
      <c r="B104" s="41" t="s">
        <v>614</v>
      </c>
      <c r="C104" s="41" t="s">
        <v>615</v>
      </c>
      <c r="D104" s="42" t="s">
        <v>616</v>
      </c>
      <c r="E104" s="41" t="s">
        <v>426</v>
      </c>
      <c r="F104" s="41" t="s">
        <v>617</v>
      </c>
      <c r="G104" s="48" t="s">
        <v>62</v>
      </c>
      <c r="H104" s="43" t="s">
        <v>618</v>
      </c>
      <c r="I104" s="55">
        <v>21501.5</v>
      </c>
      <c r="J104" s="55">
        <v>3000</v>
      </c>
      <c r="K104" s="41" t="s">
        <v>619</v>
      </c>
      <c r="L104" s="41" t="s">
        <v>620</v>
      </c>
      <c r="M104" s="41" t="s">
        <v>621</v>
      </c>
      <c r="N104" s="41" t="s">
        <v>544</v>
      </c>
      <c r="O104" s="57"/>
    </row>
    <row r="105" s="1" customFormat="1" ht="115" customHeight="1" spans="1:15">
      <c r="A105" s="40">
        <f>SUBTOTAL(103,$C$7:C105)*1</f>
        <v>89</v>
      </c>
      <c r="B105" s="41" t="s">
        <v>622</v>
      </c>
      <c r="C105" s="41" t="s">
        <v>623</v>
      </c>
      <c r="D105" s="42" t="s">
        <v>624</v>
      </c>
      <c r="E105" s="41" t="s">
        <v>426</v>
      </c>
      <c r="F105" s="41" t="s">
        <v>625</v>
      </c>
      <c r="G105" s="48" t="s">
        <v>23</v>
      </c>
      <c r="H105" s="43">
        <v>9</v>
      </c>
      <c r="I105" s="55">
        <v>179588.29</v>
      </c>
      <c r="J105" s="55">
        <v>10000</v>
      </c>
      <c r="K105" s="41" t="s">
        <v>626</v>
      </c>
      <c r="L105" s="41" t="s">
        <v>627</v>
      </c>
      <c r="M105" s="41" t="s">
        <v>628</v>
      </c>
      <c r="N105" s="41" t="s">
        <v>544</v>
      </c>
      <c r="O105" s="57"/>
    </row>
    <row r="106" s="15" customFormat="1" ht="115" customHeight="1" spans="1:15">
      <c r="A106" s="40">
        <f>SUBTOTAL(103,$C$7:C106)*1</f>
        <v>90</v>
      </c>
      <c r="B106" s="41" t="s">
        <v>629</v>
      </c>
      <c r="C106" s="41" t="s">
        <v>629</v>
      </c>
      <c r="D106" s="42" t="s">
        <v>630</v>
      </c>
      <c r="E106" s="41" t="s">
        <v>21</v>
      </c>
      <c r="F106" s="41" t="s">
        <v>631</v>
      </c>
      <c r="G106" s="41" t="s">
        <v>62</v>
      </c>
      <c r="H106" s="43">
        <v>12</v>
      </c>
      <c r="I106" s="55">
        <v>228903</v>
      </c>
      <c r="J106" s="55">
        <v>60000</v>
      </c>
      <c r="K106" s="41" t="s">
        <v>632</v>
      </c>
      <c r="L106" s="41" t="s">
        <v>633</v>
      </c>
      <c r="M106" s="41" t="s">
        <v>634</v>
      </c>
      <c r="N106" s="41" t="s">
        <v>544</v>
      </c>
      <c r="O106" s="57"/>
    </row>
    <row r="107" s="1" customFormat="1" ht="50" customHeight="1" spans="1:15">
      <c r="A107" s="35" t="s">
        <v>635</v>
      </c>
      <c r="B107" s="36"/>
      <c r="C107" s="37"/>
      <c r="D107" s="38">
        <f>COUNTA(A108:A128)</f>
        <v>21</v>
      </c>
      <c r="E107" s="39"/>
      <c r="F107" s="39"/>
      <c r="G107" s="72"/>
      <c r="H107" s="45"/>
      <c r="I107" s="53">
        <f>SUM(I108:I128)</f>
        <v>2010992.09</v>
      </c>
      <c r="J107" s="53">
        <f>SUM(J108:J128)</f>
        <v>270000</v>
      </c>
      <c r="K107" s="41"/>
      <c r="L107" s="41"/>
      <c r="M107" s="41"/>
      <c r="N107" s="41"/>
      <c r="O107" s="57"/>
    </row>
    <row r="108" s="12" customFormat="1" ht="115" customHeight="1" spans="1:15">
      <c r="A108" s="40">
        <f>SUBTOTAL(103,$C$7:C108)*1</f>
        <v>91</v>
      </c>
      <c r="B108" s="41" t="s">
        <v>636</v>
      </c>
      <c r="C108" s="41" t="s">
        <v>636</v>
      </c>
      <c r="D108" s="42" t="s">
        <v>637</v>
      </c>
      <c r="E108" s="41" t="s">
        <v>531</v>
      </c>
      <c r="F108" s="41" t="s">
        <v>638</v>
      </c>
      <c r="G108" s="48" t="s">
        <v>23</v>
      </c>
      <c r="H108" s="43">
        <v>1</v>
      </c>
      <c r="I108" s="55">
        <v>50000</v>
      </c>
      <c r="J108" s="55">
        <v>2000</v>
      </c>
      <c r="K108" s="41" t="s">
        <v>639</v>
      </c>
      <c r="L108" s="41" t="s">
        <v>640</v>
      </c>
      <c r="M108" s="41" t="s">
        <v>641</v>
      </c>
      <c r="N108" s="41" t="s">
        <v>635</v>
      </c>
      <c r="O108" s="57"/>
    </row>
    <row r="109" s="12" customFormat="1" ht="115" customHeight="1" spans="1:15">
      <c r="A109" s="40">
        <f>SUBTOTAL(103,$C$7:C109)*1</f>
        <v>92</v>
      </c>
      <c r="B109" s="41" t="s">
        <v>642</v>
      </c>
      <c r="C109" s="41" t="s">
        <v>643</v>
      </c>
      <c r="D109" s="42" t="s">
        <v>644</v>
      </c>
      <c r="E109" s="41" t="s">
        <v>645</v>
      </c>
      <c r="F109" s="41" t="s">
        <v>646</v>
      </c>
      <c r="G109" s="41" t="s">
        <v>23</v>
      </c>
      <c r="H109" s="43" t="s">
        <v>277</v>
      </c>
      <c r="I109" s="55">
        <v>15000</v>
      </c>
      <c r="J109" s="55">
        <v>10000</v>
      </c>
      <c r="K109" s="41" t="s">
        <v>647</v>
      </c>
      <c r="L109" s="41" t="s">
        <v>648</v>
      </c>
      <c r="M109" s="41" t="s">
        <v>649</v>
      </c>
      <c r="N109" s="41" t="s">
        <v>635</v>
      </c>
      <c r="O109" s="57"/>
    </row>
    <row r="110" s="12" customFormat="1" ht="115" customHeight="1" spans="1:15">
      <c r="A110" s="40">
        <f>SUBTOTAL(103,$C$7:C110)*1</f>
        <v>93</v>
      </c>
      <c r="B110" s="41" t="s">
        <v>650</v>
      </c>
      <c r="C110" s="41" t="s">
        <v>651</v>
      </c>
      <c r="D110" s="42" t="s">
        <v>652</v>
      </c>
      <c r="E110" s="41" t="s">
        <v>645</v>
      </c>
      <c r="F110" s="41" t="s">
        <v>653</v>
      </c>
      <c r="G110" s="41" t="s">
        <v>23</v>
      </c>
      <c r="H110" s="43" t="s">
        <v>654</v>
      </c>
      <c r="I110" s="55">
        <v>34300</v>
      </c>
      <c r="J110" s="55">
        <v>8000</v>
      </c>
      <c r="K110" s="41" t="s">
        <v>655</v>
      </c>
      <c r="L110" s="41" t="s">
        <v>39</v>
      </c>
      <c r="M110" s="41" t="s">
        <v>656</v>
      </c>
      <c r="N110" s="41" t="s">
        <v>635</v>
      </c>
      <c r="O110" s="57"/>
    </row>
    <row r="111" s="12" customFormat="1" ht="115" customHeight="1" spans="1:15">
      <c r="A111" s="40">
        <f>SUBTOTAL(103,$C$7:C111)*1</f>
        <v>94</v>
      </c>
      <c r="B111" s="41" t="s">
        <v>657</v>
      </c>
      <c r="C111" s="41" t="s">
        <v>658</v>
      </c>
      <c r="D111" s="42" t="s">
        <v>659</v>
      </c>
      <c r="E111" s="41" t="s">
        <v>645</v>
      </c>
      <c r="F111" s="41" t="s">
        <v>660</v>
      </c>
      <c r="G111" s="41" t="s">
        <v>37</v>
      </c>
      <c r="H111" s="43" t="s">
        <v>654</v>
      </c>
      <c r="I111" s="55">
        <v>18000</v>
      </c>
      <c r="J111" s="55">
        <v>5000</v>
      </c>
      <c r="K111" s="41" t="s">
        <v>661</v>
      </c>
      <c r="L111" s="41" t="s">
        <v>39</v>
      </c>
      <c r="M111" s="41" t="s">
        <v>662</v>
      </c>
      <c r="N111" s="41" t="s">
        <v>635</v>
      </c>
      <c r="O111" s="57"/>
    </row>
    <row r="112" s="12" customFormat="1" ht="115" customHeight="1" spans="1:15">
      <c r="A112" s="40">
        <f>SUBTOTAL(103,$C$7:C112)*1</f>
        <v>95</v>
      </c>
      <c r="B112" s="41" t="s">
        <v>663</v>
      </c>
      <c r="C112" s="41" t="s">
        <v>664</v>
      </c>
      <c r="D112" s="42" t="s">
        <v>665</v>
      </c>
      <c r="E112" s="41" t="s">
        <v>645</v>
      </c>
      <c r="F112" s="41" t="s">
        <v>666</v>
      </c>
      <c r="G112" s="41" t="s">
        <v>37</v>
      </c>
      <c r="H112" s="43" t="s">
        <v>654</v>
      </c>
      <c r="I112" s="55">
        <v>35000</v>
      </c>
      <c r="J112" s="55">
        <v>5000</v>
      </c>
      <c r="K112" s="41" t="s">
        <v>667</v>
      </c>
      <c r="L112" s="41" t="s">
        <v>39</v>
      </c>
      <c r="M112" s="41" t="s">
        <v>662</v>
      </c>
      <c r="N112" s="41" t="s">
        <v>635</v>
      </c>
      <c r="O112" s="57"/>
    </row>
    <row r="113" s="12" customFormat="1" ht="115" customHeight="1" spans="1:15">
      <c r="A113" s="40">
        <f>SUBTOTAL(103,$C$7:C113)*1</f>
        <v>96</v>
      </c>
      <c r="B113" s="41" t="s">
        <v>668</v>
      </c>
      <c r="C113" s="41" t="s">
        <v>669</v>
      </c>
      <c r="D113" s="42" t="s">
        <v>670</v>
      </c>
      <c r="E113" s="41" t="s">
        <v>645</v>
      </c>
      <c r="F113" s="41" t="s">
        <v>671</v>
      </c>
      <c r="G113" s="41" t="s">
        <v>23</v>
      </c>
      <c r="H113" s="43" t="s">
        <v>654</v>
      </c>
      <c r="I113" s="55">
        <v>50000</v>
      </c>
      <c r="J113" s="55">
        <v>5000</v>
      </c>
      <c r="K113" s="41" t="s">
        <v>672</v>
      </c>
      <c r="L113" s="41" t="s">
        <v>39</v>
      </c>
      <c r="M113" s="41" t="s">
        <v>662</v>
      </c>
      <c r="N113" s="41" t="s">
        <v>635</v>
      </c>
      <c r="O113" s="57"/>
    </row>
    <row r="114" s="12" customFormat="1" ht="115" customHeight="1" spans="1:15">
      <c r="A114" s="40">
        <f>SUBTOTAL(103,$C$7:C114)*1</f>
        <v>97</v>
      </c>
      <c r="B114" s="41" t="s">
        <v>673</v>
      </c>
      <c r="C114" s="41" t="s">
        <v>674</v>
      </c>
      <c r="D114" s="42" t="s">
        <v>675</v>
      </c>
      <c r="E114" s="41" t="s">
        <v>645</v>
      </c>
      <c r="F114" s="41" t="s">
        <v>676</v>
      </c>
      <c r="G114" s="41" t="s">
        <v>37</v>
      </c>
      <c r="H114" s="43" t="s">
        <v>654</v>
      </c>
      <c r="I114" s="55">
        <v>30000</v>
      </c>
      <c r="J114" s="55">
        <v>5000</v>
      </c>
      <c r="K114" s="41" t="s">
        <v>677</v>
      </c>
      <c r="L114" s="41" t="s">
        <v>678</v>
      </c>
      <c r="M114" s="41" t="s">
        <v>679</v>
      </c>
      <c r="N114" s="41" t="s">
        <v>635</v>
      </c>
      <c r="O114" s="57"/>
    </row>
    <row r="115" s="13" customFormat="1" ht="115" customHeight="1" spans="1:15">
      <c r="A115" s="40">
        <f>SUBTOTAL(103,$C$7:C115)*1</f>
        <v>98</v>
      </c>
      <c r="B115" s="41" t="s">
        <v>680</v>
      </c>
      <c r="C115" s="41" t="s">
        <v>681</v>
      </c>
      <c r="D115" s="42" t="s">
        <v>682</v>
      </c>
      <c r="E115" s="41" t="s">
        <v>204</v>
      </c>
      <c r="F115" s="41" t="s">
        <v>683</v>
      </c>
      <c r="G115" s="41" t="s">
        <v>37</v>
      </c>
      <c r="H115" s="43" t="s">
        <v>654</v>
      </c>
      <c r="I115" s="55">
        <v>94594.98</v>
      </c>
      <c r="J115" s="55">
        <v>8000</v>
      </c>
      <c r="K115" s="41" t="s">
        <v>684</v>
      </c>
      <c r="L115" s="41" t="s">
        <v>685</v>
      </c>
      <c r="M115" s="41" t="s">
        <v>686</v>
      </c>
      <c r="N115" s="41" t="s">
        <v>635</v>
      </c>
      <c r="O115" s="57"/>
    </row>
    <row r="116" s="12" customFormat="1" ht="115" customHeight="1" spans="1:15">
      <c r="A116" s="40">
        <f>SUBTOTAL(103,$C$7:C116)*1</f>
        <v>99</v>
      </c>
      <c r="B116" s="41" t="s">
        <v>687</v>
      </c>
      <c r="C116" s="41" t="s">
        <v>688</v>
      </c>
      <c r="D116" s="42" t="s">
        <v>689</v>
      </c>
      <c r="E116" s="41" t="s">
        <v>138</v>
      </c>
      <c r="F116" s="41" t="s">
        <v>690</v>
      </c>
      <c r="G116" s="41" t="s">
        <v>37</v>
      </c>
      <c r="H116" s="43">
        <v>6</v>
      </c>
      <c r="I116" s="55">
        <v>160537</v>
      </c>
      <c r="J116" s="59">
        <v>30000</v>
      </c>
      <c r="K116" s="41" t="s">
        <v>691</v>
      </c>
      <c r="L116" s="41" t="s">
        <v>692</v>
      </c>
      <c r="M116" s="41" t="s">
        <v>693</v>
      </c>
      <c r="N116" s="41" t="s">
        <v>635</v>
      </c>
      <c r="O116" s="57"/>
    </row>
    <row r="117" s="15" customFormat="1" ht="115" customHeight="1" spans="1:15">
      <c r="A117" s="40">
        <f>SUBTOTAL(103,$C$7:C117)*1</f>
        <v>100</v>
      </c>
      <c r="B117" s="41" t="s">
        <v>694</v>
      </c>
      <c r="C117" s="41" t="s">
        <v>694</v>
      </c>
      <c r="D117" s="42" t="s">
        <v>695</v>
      </c>
      <c r="E117" s="41" t="s">
        <v>121</v>
      </c>
      <c r="F117" s="41" t="s">
        <v>696</v>
      </c>
      <c r="G117" s="41" t="s">
        <v>37</v>
      </c>
      <c r="H117" s="43" t="s">
        <v>697</v>
      </c>
      <c r="I117" s="55">
        <v>147074</v>
      </c>
      <c r="J117" s="55">
        <v>20000</v>
      </c>
      <c r="K117" s="41" t="s">
        <v>698</v>
      </c>
      <c r="L117" s="41" t="s">
        <v>699</v>
      </c>
      <c r="M117" s="41" t="s">
        <v>700</v>
      </c>
      <c r="N117" s="41" t="s">
        <v>635</v>
      </c>
      <c r="O117" s="57"/>
    </row>
    <row r="118" s="12" customFormat="1" ht="115" customHeight="1" spans="1:15">
      <c r="A118" s="40">
        <f>SUBTOTAL(103,$C$7:C118)*1</f>
        <v>101</v>
      </c>
      <c r="B118" s="41" t="s">
        <v>701</v>
      </c>
      <c r="C118" s="41" t="s">
        <v>702</v>
      </c>
      <c r="D118" s="42" t="s">
        <v>703</v>
      </c>
      <c r="E118" s="41" t="s">
        <v>166</v>
      </c>
      <c r="F118" s="41" t="s">
        <v>704</v>
      </c>
      <c r="G118" s="41" t="s">
        <v>30</v>
      </c>
      <c r="H118" s="43" t="s">
        <v>654</v>
      </c>
      <c r="I118" s="55">
        <v>60000</v>
      </c>
      <c r="J118" s="55">
        <v>5000</v>
      </c>
      <c r="K118" s="41" t="s">
        <v>705</v>
      </c>
      <c r="L118" s="41" t="s">
        <v>706</v>
      </c>
      <c r="M118" s="41" t="s">
        <v>707</v>
      </c>
      <c r="N118" s="41" t="s">
        <v>635</v>
      </c>
      <c r="O118" s="57"/>
    </row>
    <row r="119" s="12" customFormat="1" ht="115" customHeight="1" spans="1:15">
      <c r="A119" s="40">
        <f>SUBTOTAL(103,$C$7:C119)*1</f>
        <v>102</v>
      </c>
      <c r="B119" s="41" t="s">
        <v>708</v>
      </c>
      <c r="C119" s="41" t="s">
        <v>709</v>
      </c>
      <c r="D119" s="42" t="s">
        <v>710</v>
      </c>
      <c r="E119" s="41" t="s">
        <v>174</v>
      </c>
      <c r="F119" s="41" t="s">
        <v>711</v>
      </c>
      <c r="G119" s="41" t="s">
        <v>37</v>
      </c>
      <c r="H119" s="43" t="s">
        <v>654</v>
      </c>
      <c r="I119" s="55">
        <v>25000</v>
      </c>
      <c r="J119" s="55">
        <v>5000</v>
      </c>
      <c r="K119" s="41" t="s">
        <v>672</v>
      </c>
      <c r="L119" s="41" t="s">
        <v>39</v>
      </c>
      <c r="M119" s="41" t="s">
        <v>662</v>
      </c>
      <c r="N119" s="41" t="s">
        <v>635</v>
      </c>
      <c r="O119" s="57"/>
    </row>
    <row r="120" s="13" customFormat="1" ht="115" customHeight="1" spans="1:15">
      <c r="A120" s="40">
        <f>SUBTOTAL(103,$C$7:C120)*1</f>
        <v>103</v>
      </c>
      <c r="B120" s="41" t="s">
        <v>712</v>
      </c>
      <c r="C120" s="41" t="s">
        <v>713</v>
      </c>
      <c r="D120" s="42" t="s">
        <v>714</v>
      </c>
      <c r="E120" s="41" t="s">
        <v>189</v>
      </c>
      <c r="F120" s="41" t="s">
        <v>715</v>
      </c>
      <c r="G120" s="41" t="s">
        <v>37</v>
      </c>
      <c r="H120" s="43" t="s">
        <v>697</v>
      </c>
      <c r="I120" s="55">
        <v>67695.53</v>
      </c>
      <c r="J120" s="55">
        <v>2000</v>
      </c>
      <c r="K120" s="41" t="s">
        <v>716</v>
      </c>
      <c r="L120" s="41" t="s">
        <v>39</v>
      </c>
      <c r="M120" s="41" t="s">
        <v>686</v>
      </c>
      <c r="N120" s="41" t="s">
        <v>635</v>
      </c>
      <c r="O120" s="57"/>
    </row>
    <row r="121" s="13" customFormat="1" ht="115" customHeight="1" spans="1:15">
      <c r="A121" s="40">
        <f>SUBTOTAL(103,$C$7:C121)*1</f>
        <v>104</v>
      </c>
      <c r="B121" s="41" t="s">
        <v>717</v>
      </c>
      <c r="C121" s="41" t="s">
        <v>718</v>
      </c>
      <c r="D121" s="42" t="s">
        <v>719</v>
      </c>
      <c r="E121" s="41" t="s">
        <v>197</v>
      </c>
      <c r="F121" s="41" t="s">
        <v>720</v>
      </c>
      <c r="G121" s="48" t="s">
        <v>37</v>
      </c>
      <c r="H121" s="43">
        <v>3</v>
      </c>
      <c r="I121" s="55">
        <v>104500.4</v>
      </c>
      <c r="J121" s="55">
        <v>30000</v>
      </c>
      <c r="K121" s="41" t="s">
        <v>721</v>
      </c>
      <c r="L121" s="41" t="s">
        <v>722</v>
      </c>
      <c r="M121" s="41" t="s">
        <v>723</v>
      </c>
      <c r="N121" s="41" t="s">
        <v>635</v>
      </c>
      <c r="O121" s="57"/>
    </row>
    <row r="122" s="13" customFormat="1" ht="115" customHeight="1" spans="1:15">
      <c r="A122" s="40">
        <f>SUBTOTAL(103,$C$7:C122)*1</f>
        <v>105</v>
      </c>
      <c r="B122" s="41" t="s">
        <v>724</v>
      </c>
      <c r="C122" s="41" t="s">
        <v>725</v>
      </c>
      <c r="D122" s="42" t="s">
        <v>726</v>
      </c>
      <c r="E122" s="41" t="s">
        <v>727</v>
      </c>
      <c r="F122" s="41" t="s">
        <v>728</v>
      </c>
      <c r="G122" s="41" t="s">
        <v>30</v>
      </c>
      <c r="H122" s="43">
        <v>8</v>
      </c>
      <c r="I122" s="55">
        <v>33700</v>
      </c>
      <c r="J122" s="55">
        <v>1000</v>
      </c>
      <c r="K122" s="41" t="s">
        <v>491</v>
      </c>
      <c r="L122" s="41" t="s">
        <v>729</v>
      </c>
      <c r="M122" s="41" t="s">
        <v>730</v>
      </c>
      <c r="N122" s="41" t="s">
        <v>635</v>
      </c>
      <c r="O122" s="57"/>
    </row>
    <row r="123" s="12" customFormat="1" ht="115" customHeight="1" spans="1:15">
      <c r="A123" s="40">
        <f>SUBTOTAL(103,$C$7:C123)*1</f>
        <v>106</v>
      </c>
      <c r="B123" s="41" t="s">
        <v>731</v>
      </c>
      <c r="C123" s="41" t="s">
        <v>732</v>
      </c>
      <c r="D123" s="42" t="s">
        <v>733</v>
      </c>
      <c r="E123" s="41" t="s">
        <v>734</v>
      </c>
      <c r="F123" s="41" t="s">
        <v>735</v>
      </c>
      <c r="G123" s="41" t="s">
        <v>37</v>
      </c>
      <c r="H123" s="43">
        <v>12</v>
      </c>
      <c r="I123" s="55">
        <v>119505</v>
      </c>
      <c r="J123" s="55">
        <v>1000</v>
      </c>
      <c r="K123" s="41" t="s">
        <v>736</v>
      </c>
      <c r="L123" s="41" t="s">
        <v>39</v>
      </c>
      <c r="M123" s="41" t="s">
        <v>737</v>
      </c>
      <c r="N123" s="41" t="s">
        <v>635</v>
      </c>
      <c r="O123" s="57"/>
    </row>
    <row r="124" s="12" customFormat="1" ht="115" customHeight="1" spans="1:15">
      <c r="A124" s="40">
        <f>SUBTOTAL(103,$C$7:C124)*1</f>
        <v>107</v>
      </c>
      <c r="B124" s="41" t="s">
        <v>738</v>
      </c>
      <c r="C124" s="41" t="s">
        <v>739</v>
      </c>
      <c r="D124" s="42" t="s">
        <v>740</v>
      </c>
      <c r="E124" s="41" t="s">
        <v>734</v>
      </c>
      <c r="F124" s="41" t="s">
        <v>741</v>
      </c>
      <c r="G124" s="41" t="s">
        <v>37</v>
      </c>
      <c r="H124" s="43">
        <v>5</v>
      </c>
      <c r="I124" s="55">
        <v>32496.18</v>
      </c>
      <c r="J124" s="55">
        <v>8000</v>
      </c>
      <c r="K124" s="41" t="s">
        <v>742</v>
      </c>
      <c r="L124" s="41" t="s">
        <v>743</v>
      </c>
      <c r="M124" s="41" t="s">
        <v>744</v>
      </c>
      <c r="N124" s="41" t="s">
        <v>635</v>
      </c>
      <c r="O124" s="57"/>
    </row>
    <row r="125" s="12" customFormat="1" ht="115" customHeight="1" spans="1:15">
      <c r="A125" s="40">
        <f>SUBTOTAL(103,$C$7:C125)*1</f>
        <v>108</v>
      </c>
      <c r="B125" s="41" t="s">
        <v>745</v>
      </c>
      <c r="C125" s="41" t="s">
        <v>746</v>
      </c>
      <c r="D125" s="42" t="s">
        <v>747</v>
      </c>
      <c r="E125" s="41" t="s">
        <v>212</v>
      </c>
      <c r="F125" s="41" t="s">
        <v>748</v>
      </c>
      <c r="G125" s="41" t="s">
        <v>30</v>
      </c>
      <c r="H125" s="43">
        <v>9</v>
      </c>
      <c r="I125" s="55">
        <v>250000</v>
      </c>
      <c r="J125" s="55">
        <v>10000</v>
      </c>
      <c r="K125" s="41" t="s">
        <v>749</v>
      </c>
      <c r="L125" s="41" t="s">
        <v>750</v>
      </c>
      <c r="M125" s="41" t="s">
        <v>751</v>
      </c>
      <c r="N125" s="41" t="s">
        <v>635</v>
      </c>
      <c r="O125" s="57"/>
    </row>
    <row r="126" s="12" customFormat="1" ht="115" customHeight="1" spans="1:15">
      <c r="A126" s="40">
        <f>SUBTOTAL(103,$C$7:C126)*1</f>
        <v>109</v>
      </c>
      <c r="B126" s="41" t="s">
        <v>752</v>
      </c>
      <c r="C126" s="41" t="s">
        <v>753</v>
      </c>
      <c r="D126" s="42" t="s">
        <v>754</v>
      </c>
      <c r="E126" s="41" t="s">
        <v>152</v>
      </c>
      <c r="F126" s="41" t="s">
        <v>755</v>
      </c>
      <c r="G126" s="48" t="s">
        <v>37</v>
      </c>
      <c r="H126" s="43">
        <v>12</v>
      </c>
      <c r="I126" s="55">
        <v>150000</v>
      </c>
      <c r="J126" s="59">
        <v>10000</v>
      </c>
      <c r="K126" s="41" t="s">
        <v>756</v>
      </c>
      <c r="L126" s="41" t="s">
        <v>39</v>
      </c>
      <c r="M126" s="41" t="s">
        <v>757</v>
      </c>
      <c r="N126" s="41" t="s">
        <v>635</v>
      </c>
      <c r="O126" s="57"/>
    </row>
    <row r="127" s="1" customFormat="1" ht="115" customHeight="1" spans="1:15">
      <c r="A127" s="40">
        <f>SUBTOTAL(103,$C$7:C127)*1</f>
        <v>110</v>
      </c>
      <c r="B127" s="41" t="s">
        <v>758</v>
      </c>
      <c r="C127" s="41" t="s">
        <v>759</v>
      </c>
      <c r="D127" s="42" t="s">
        <v>760</v>
      </c>
      <c r="E127" s="41" t="s">
        <v>761</v>
      </c>
      <c r="F127" s="41" t="s">
        <v>762</v>
      </c>
      <c r="G127" s="41" t="s">
        <v>30</v>
      </c>
      <c r="H127" s="43">
        <v>9</v>
      </c>
      <c r="I127" s="55">
        <v>118589</v>
      </c>
      <c r="J127" s="59">
        <v>10000</v>
      </c>
      <c r="K127" s="41" t="s">
        <v>763</v>
      </c>
      <c r="L127" s="41" t="s">
        <v>764</v>
      </c>
      <c r="M127" s="41" t="s">
        <v>765</v>
      </c>
      <c r="N127" s="41" t="s">
        <v>635</v>
      </c>
      <c r="O127" s="57"/>
    </row>
    <row r="128" s="15" customFormat="1" ht="115" customHeight="1" spans="1:15">
      <c r="A128" s="40">
        <f>SUBTOTAL(103,$C$7:C128)*1</f>
        <v>111</v>
      </c>
      <c r="B128" s="41" t="s">
        <v>766</v>
      </c>
      <c r="C128" s="41" t="s">
        <v>766</v>
      </c>
      <c r="D128" s="42" t="s">
        <v>767</v>
      </c>
      <c r="E128" s="41" t="s">
        <v>21</v>
      </c>
      <c r="F128" s="41" t="s">
        <v>768</v>
      </c>
      <c r="G128" s="48" t="s">
        <v>30</v>
      </c>
      <c r="H128" s="43">
        <v>6</v>
      </c>
      <c r="I128" s="55">
        <v>415000</v>
      </c>
      <c r="J128" s="55">
        <v>90000</v>
      </c>
      <c r="K128" s="41" t="s">
        <v>769</v>
      </c>
      <c r="L128" s="41" t="s">
        <v>39</v>
      </c>
      <c r="M128" s="41" t="s">
        <v>770</v>
      </c>
      <c r="N128" s="41" t="s">
        <v>635</v>
      </c>
      <c r="O128" s="57"/>
    </row>
    <row r="129" s="1" customFormat="1" ht="50" customHeight="1" spans="1:15">
      <c r="A129" s="35" t="s">
        <v>771</v>
      </c>
      <c r="B129" s="36"/>
      <c r="C129" s="37"/>
      <c r="D129" s="38">
        <f>COUNTA(A130:A141)</f>
        <v>12</v>
      </c>
      <c r="E129" s="39"/>
      <c r="F129" s="39"/>
      <c r="G129" s="72"/>
      <c r="H129" s="45"/>
      <c r="I129" s="74">
        <f>SUM(I130:I141)</f>
        <v>685484</v>
      </c>
      <c r="J129" s="53">
        <f>SUM(J130:J141)</f>
        <v>65500</v>
      </c>
      <c r="K129" s="41"/>
      <c r="L129" s="41"/>
      <c r="M129" s="41"/>
      <c r="N129" s="41"/>
      <c r="O129" s="57"/>
    </row>
    <row r="130" s="12" customFormat="1" ht="115" customHeight="1" spans="1:15">
      <c r="A130" s="40">
        <f>SUBTOTAL(103,$C$7:C130)*1</f>
        <v>112</v>
      </c>
      <c r="B130" s="41" t="s">
        <v>772</v>
      </c>
      <c r="C130" s="41" t="s">
        <v>773</v>
      </c>
      <c r="D130" s="42" t="s">
        <v>774</v>
      </c>
      <c r="E130" s="41" t="s">
        <v>531</v>
      </c>
      <c r="F130" s="41" t="s">
        <v>775</v>
      </c>
      <c r="G130" s="41" t="s">
        <v>37</v>
      </c>
      <c r="H130" s="43" t="s">
        <v>654</v>
      </c>
      <c r="I130" s="55">
        <v>20000</v>
      </c>
      <c r="J130" s="55">
        <v>2000</v>
      </c>
      <c r="K130" s="41" t="s">
        <v>776</v>
      </c>
      <c r="L130" s="41" t="s">
        <v>777</v>
      </c>
      <c r="M130" s="41" t="s">
        <v>778</v>
      </c>
      <c r="N130" s="41" t="s">
        <v>771</v>
      </c>
      <c r="O130" s="57"/>
    </row>
    <row r="131" s="12" customFormat="1" ht="115" customHeight="1" spans="1:15">
      <c r="A131" s="40">
        <f>SUBTOTAL(103,$C$7:C131)*1</f>
        <v>113</v>
      </c>
      <c r="B131" s="41" t="s">
        <v>779</v>
      </c>
      <c r="C131" s="41" t="s">
        <v>780</v>
      </c>
      <c r="D131" s="42" t="s">
        <v>781</v>
      </c>
      <c r="E131" s="41" t="s">
        <v>138</v>
      </c>
      <c r="F131" s="41" t="s">
        <v>782</v>
      </c>
      <c r="G131" s="48" t="s">
        <v>37</v>
      </c>
      <c r="H131" s="43" t="s">
        <v>82</v>
      </c>
      <c r="I131" s="55">
        <v>42000</v>
      </c>
      <c r="J131" s="55">
        <v>10000</v>
      </c>
      <c r="K131" s="41" t="s">
        <v>783</v>
      </c>
      <c r="L131" s="41" t="s">
        <v>784</v>
      </c>
      <c r="M131" s="41" t="s">
        <v>785</v>
      </c>
      <c r="N131" s="41" t="s">
        <v>771</v>
      </c>
      <c r="O131" s="57"/>
    </row>
    <row r="132" s="12" customFormat="1" ht="115" customHeight="1" spans="1:15">
      <c r="A132" s="40">
        <f>SUBTOTAL(103,$C$7:C132)*1</f>
        <v>114</v>
      </c>
      <c r="B132" s="41" t="s">
        <v>786</v>
      </c>
      <c r="C132" s="41" t="s">
        <v>787</v>
      </c>
      <c r="D132" s="42" t="s">
        <v>788</v>
      </c>
      <c r="E132" s="41" t="s">
        <v>138</v>
      </c>
      <c r="F132" s="41" t="s">
        <v>789</v>
      </c>
      <c r="G132" s="48" t="s">
        <v>37</v>
      </c>
      <c r="H132" s="43" t="s">
        <v>82</v>
      </c>
      <c r="I132" s="55">
        <v>71000</v>
      </c>
      <c r="J132" s="55">
        <v>10000</v>
      </c>
      <c r="K132" s="41" t="s">
        <v>790</v>
      </c>
      <c r="L132" s="41" t="s">
        <v>784</v>
      </c>
      <c r="M132" s="41" t="s">
        <v>785</v>
      </c>
      <c r="N132" s="41" t="s">
        <v>771</v>
      </c>
      <c r="O132" s="57"/>
    </row>
    <row r="133" s="12" customFormat="1" ht="115" customHeight="1" spans="1:15">
      <c r="A133" s="40">
        <f>SUBTOTAL(103,$C$7:C133)*1</f>
        <v>115</v>
      </c>
      <c r="B133" s="41" t="s">
        <v>791</v>
      </c>
      <c r="C133" s="41" t="s">
        <v>792</v>
      </c>
      <c r="D133" s="42" t="s">
        <v>793</v>
      </c>
      <c r="E133" s="41" t="s">
        <v>138</v>
      </c>
      <c r="F133" s="41" t="s">
        <v>794</v>
      </c>
      <c r="G133" s="48" t="s">
        <v>37</v>
      </c>
      <c r="H133" s="43" t="s">
        <v>82</v>
      </c>
      <c r="I133" s="55">
        <v>44000</v>
      </c>
      <c r="J133" s="55">
        <v>10000</v>
      </c>
      <c r="K133" s="41" t="s">
        <v>790</v>
      </c>
      <c r="L133" s="41" t="s">
        <v>784</v>
      </c>
      <c r="M133" s="41" t="s">
        <v>795</v>
      </c>
      <c r="N133" s="41" t="s">
        <v>771</v>
      </c>
      <c r="O133" s="57"/>
    </row>
    <row r="134" s="15" customFormat="1" ht="115" customHeight="1" spans="1:15">
      <c r="A134" s="40">
        <f>SUBTOTAL(103,$C$7:C134)*1</f>
        <v>116</v>
      </c>
      <c r="B134" s="41" t="s">
        <v>796</v>
      </c>
      <c r="C134" s="41" t="s">
        <v>796</v>
      </c>
      <c r="D134" s="42" t="s">
        <v>797</v>
      </c>
      <c r="E134" s="41" t="s">
        <v>121</v>
      </c>
      <c r="F134" s="41" t="s">
        <v>798</v>
      </c>
      <c r="G134" s="41" t="s">
        <v>62</v>
      </c>
      <c r="H134" s="43" t="s">
        <v>654</v>
      </c>
      <c r="I134" s="55">
        <v>13000</v>
      </c>
      <c r="J134" s="55">
        <v>1000</v>
      </c>
      <c r="K134" s="41" t="s">
        <v>799</v>
      </c>
      <c r="L134" s="41" t="s">
        <v>800</v>
      </c>
      <c r="M134" s="41" t="s">
        <v>801</v>
      </c>
      <c r="N134" s="41" t="s">
        <v>771</v>
      </c>
      <c r="O134" s="57"/>
    </row>
    <row r="135" s="15" customFormat="1" ht="115" customHeight="1" spans="1:15">
      <c r="A135" s="40">
        <f>SUBTOTAL(103,$C$7:C135)*1</f>
        <v>117</v>
      </c>
      <c r="B135" s="41" t="s">
        <v>802</v>
      </c>
      <c r="C135" s="41" t="s">
        <v>802</v>
      </c>
      <c r="D135" s="42" t="s">
        <v>803</v>
      </c>
      <c r="E135" s="41" t="s">
        <v>121</v>
      </c>
      <c r="F135" s="41" t="s">
        <v>804</v>
      </c>
      <c r="G135" s="48" t="s">
        <v>37</v>
      </c>
      <c r="H135" s="43" t="s">
        <v>654</v>
      </c>
      <c r="I135" s="55">
        <v>26600</v>
      </c>
      <c r="J135" s="55">
        <v>3000</v>
      </c>
      <c r="K135" s="41" t="s">
        <v>805</v>
      </c>
      <c r="L135" s="41" t="s">
        <v>806</v>
      </c>
      <c r="M135" s="41" t="s">
        <v>807</v>
      </c>
      <c r="N135" s="41" t="s">
        <v>771</v>
      </c>
      <c r="O135" s="57"/>
    </row>
    <row r="136" s="12" customFormat="1" ht="115" customHeight="1" spans="1:15">
      <c r="A136" s="40">
        <f>SUBTOTAL(103,$C$7:C136)*1</f>
        <v>118</v>
      </c>
      <c r="B136" s="41" t="s">
        <v>808</v>
      </c>
      <c r="C136" s="41" t="s">
        <v>809</v>
      </c>
      <c r="D136" s="42" t="s">
        <v>810</v>
      </c>
      <c r="E136" s="41" t="s">
        <v>174</v>
      </c>
      <c r="F136" s="41" t="s">
        <v>811</v>
      </c>
      <c r="G136" s="41" t="s">
        <v>37</v>
      </c>
      <c r="H136" s="43" t="s">
        <v>540</v>
      </c>
      <c r="I136" s="55">
        <v>15000</v>
      </c>
      <c r="J136" s="55">
        <v>2000</v>
      </c>
      <c r="K136" s="41" t="s">
        <v>812</v>
      </c>
      <c r="L136" s="41" t="s">
        <v>813</v>
      </c>
      <c r="M136" s="41" t="s">
        <v>814</v>
      </c>
      <c r="N136" s="41" t="s">
        <v>771</v>
      </c>
      <c r="O136" s="57"/>
    </row>
    <row r="137" s="13" customFormat="1" ht="115" customHeight="1" spans="1:15">
      <c r="A137" s="40">
        <f>SUBTOTAL(103,$C$7:C137)*1</f>
        <v>119</v>
      </c>
      <c r="B137" s="41" t="s">
        <v>815</v>
      </c>
      <c r="C137" s="41" t="s">
        <v>816</v>
      </c>
      <c r="D137" s="42" t="s">
        <v>817</v>
      </c>
      <c r="E137" s="41" t="s">
        <v>197</v>
      </c>
      <c r="F137" s="41" t="s">
        <v>818</v>
      </c>
      <c r="G137" s="41" t="s">
        <v>37</v>
      </c>
      <c r="H137" s="43" t="s">
        <v>540</v>
      </c>
      <c r="I137" s="55">
        <v>160000</v>
      </c>
      <c r="J137" s="55">
        <v>5000</v>
      </c>
      <c r="K137" s="41" t="s">
        <v>819</v>
      </c>
      <c r="L137" s="41" t="s">
        <v>820</v>
      </c>
      <c r="M137" s="41" t="s">
        <v>821</v>
      </c>
      <c r="N137" s="41" t="s">
        <v>771</v>
      </c>
      <c r="O137" s="57"/>
    </row>
    <row r="138" s="13" customFormat="1" ht="115" customHeight="1" spans="1:15">
      <c r="A138" s="40">
        <f>SUBTOTAL(103,$C$7:C138)*1</f>
        <v>120</v>
      </c>
      <c r="B138" s="41" t="s">
        <v>822</v>
      </c>
      <c r="C138" s="41" t="s">
        <v>823</v>
      </c>
      <c r="D138" s="42" t="s">
        <v>824</v>
      </c>
      <c r="E138" s="41" t="s">
        <v>197</v>
      </c>
      <c r="F138" s="41" t="s">
        <v>825</v>
      </c>
      <c r="G138" s="48" t="s">
        <v>23</v>
      </c>
      <c r="H138" s="43" t="s">
        <v>82</v>
      </c>
      <c r="I138" s="55">
        <v>28454</v>
      </c>
      <c r="J138" s="55">
        <v>3500</v>
      </c>
      <c r="K138" s="41" t="s">
        <v>826</v>
      </c>
      <c r="L138" s="41" t="s">
        <v>827</v>
      </c>
      <c r="M138" s="41" t="s">
        <v>828</v>
      </c>
      <c r="N138" s="41" t="s">
        <v>771</v>
      </c>
      <c r="O138" s="57"/>
    </row>
    <row r="139" s="13" customFormat="1" ht="115" customHeight="1" spans="1:15">
      <c r="A139" s="40">
        <f>SUBTOTAL(103,$C$7:C139)*1</f>
        <v>121</v>
      </c>
      <c r="B139" s="41" t="s">
        <v>829</v>
      </c>
      <c r="C139" s="41" t="s">
        <v>830</v>
      </c>
      <c r="D139" s="42" t="s">
        <v>831</v>
      </c>
      <c r="E139" s="41" t="s">
        <v>318</v>
      </c>
      <c r="F139" s="41" t="s">
        <v>832</v>
      </c>
      <c r="G139" s="48" t="s">
        <v>23</v>
      </c>
      <c r="H139" s="43" t="s">
        <v>654</v>
      </c>
      <c r="I139" s="55">
        <v>217130</v>
      </c>
      <c r="J139" s="55">
        <v>15000</v>
      </c>
      <c r="K139" s="41" t="s">
        <v>484</v>
      </c>
      <c r="L139" s="41" t="s">
        <v>833</v>
      </c>
      <c r="M139" s="41" t="s">
        <v>828</v>
      </c>
      <c r="N139" s="41" t="s">
        <v>771</v>
      </c>
      <c r="O139" s="57"/>
    </row>
    <row r="140" s="12" customFormat="1" ht="115" customHeight="1" spans="1:15">
      <c r="A140" s="40">
        <f>SUBTOTAL(103,$C$7:C140)*1</f>
        <v>122</v>
      </c>
      <c r="B140" s="41" t="s">
        <v>834</v>
      </c>
      <c r="C140" s="41" t="s">
        <v>834</v>
      </c>
      <c r="D140" s="42" t="s">
        <v>835</v>
      </c>
      <c r="E140" s="41" t="s">
        <v>836</v>
      </c>
      <c r="F140" s="41" t="s">
        <v>837</v>
      </c>
      <c r="G140" s="41" t="s">
        <v>37</v>
      </c>
      <c r="H140" s="43" t="s">
        <v>540</v>
      </c>
      <c r="I140" s="55">
        <v>12000</v>
      </c>
      <c r="J140" s="55">
        <v>2000</v>
      </c>
      <c r="K140" s="41" t="s">
        <v>838</v>
      </c>
      <c r="L140" s="41" t="s">
        <v>813</v>
      </c>
      <c r="M140" s="41" t="s">
        <v>839</v>
      </c>
      <c r="N140" s="41" t="s">
        <v>771</v>
      </c>
      <c r="O140" s="57"/>
    </row>
    <row r="141" s="1" customFormat="1" ht="115" customHeight="1" spans="1:15">
      <c r="A141" s="40">
        <f>SUBTOTAL(103,$C$7:C141)*1</f>
        <v>123</v>
      </c>
      <c r="B141" s="41" t="s">
        <v>840</v>
      </c>
      <c r="C141" s="41" t="s">
        <v>841</v>
      </c>
      <c r="D141" s="42" t="s">
        <v>842</v>
      </c>
      <c r="E141" s="41" t="s">
        <v>426</v>
      </c>
      <c r="F141" s="41" t="s">
        <v>843</v>
      </c>
      <c r="G141" s="41" t="s">
        <v>23</v>
      </c>
      <c r="H141" s="43" t="s">
        <v>277</v>
      </c>
      <c r="I141" s="55">
        <v>36300</v>
      </c>
      <c r="J141" s="55">
        <v>2000</v>
      </c>
      <c r="K141" s="41" t="s">
        <v>844</v>
      </c>
      <c r="L141" s="41" t="s">
        <v>845</v>
      </c>
      <c r="M141" s="41" t="s">
        <v>846</v>
      </c>
      <c r="N141" s="41" t="s">
        <v>771</v>
      </c>
      <c r="O141" s="57"/>
    </row>
    <row r="142" s="1" customFormat="1" ht="50" customHeight="1" spans="1:15">
      <c r="A142" s="35" t="s">
        <v>847</v>
      </c>
      <c r="B142" s="36"/>
      <c r="C142" s="37"/>
      <c r="D142" s="38">
        <f>COUNTA(A143:A155)</f>
        <v>13</v>
      </c>
      <c r="E142" s="39"/>
      <c r="F142" s="39"/>
      <c r="G142" s="72"/>
      <c r="H142" s="45"/>
      <c r="I142" s="53">
        <f>SUM(I143:I155)</f>
        <v>1781940.36</v>
      </c>
      <c r="J142" s="53">
        <f>SUM(J143:J155)</f>
        <v>155000</v>
      </c>
      <c r="K142" s="41"/>
      <c r="L142" s="41"/>
      <c r="M142" s="41"/>
      <c r="N142" s="41"/>
      <c r="O142" s="57"/>
    </row>
    <row r="143" s="12" customFormat="1" ht="115" customHeight="1" spans="1:15">
      <c r="A143" s="40">
        <f>SUBTOTAL(103,$C$7:C143)*1</f>
        <v>124</v>
      </c>
      <c r="B143" s="41" t="s">
        <v>848</v>
      </c>
      <c r="C143" s="41" t="s">
        <v>849</v>
      </c>
      <c r="D143" s="42" t="s">
        <v>850</v>
      </c>
      <c r="E143" s="41" t="s">
        <v>349</v>
      </c>
      <c r="F143" s="41" t="s">
        <v>851</v>
      </c>
      <c r="G143" s="41" t="s">
        <v>37</v>
      </c>
      <c r="H143" s="43">
        <v>12</v>
      </c>
      <c r="I143" s="55">
        <v>64306</v>
      </c>
      <c r="J143" s="55">
        <v>4000</v>
      </c>
      <c r="K143" s="41" t="s">
        <v>852</v>
      </c>
      <c r="L143" s="41" t="s">
        <v>853</v>
      </c>
      <c r="M143" s="41" t="s">
        <v>854</v>
      </c>
      <c r="N143" s="41" t="s">
        <v>847</v>
      </c>
      <c r="O143" s="57"/>
    </row>
    <row r="144" s="12" customFormat="1" ht="115" customHeight="1" spans="1:15">
      <c r="A144" s="40">
        <f>SUBTOTAL(103,$C$7:C144)*1</f>
        <v>125</v>
      </c>
      <c r="B144" s="41" t="s">
        <v>855</v>
      </c>
      <c r="C144" s="41" t="s">
        <v>855</v>
      </c>
      <c r="D144" s="42" t="s">
        <v>856</v>
      </c>
      <c r="E144" s="41" t="s">
        <v>857</v>
      </c>
      <c r="F144" s="41" t="s">
        <v>858</v>
      </c>
      <c r="G144" s="41" t="s">
        <v>23</v>
      </c>
      <c r="H144" s="43">
        <v>3</v>
      </c>
      <c r="I144" s="55">
        <v>31634.51</v>
      </c>
      <c r="J144" s="55">
        <v>8000</v>
      </c>
      <c r="K144" s="41" t="s">
        <v>859</v>
      </c>
      <c r="L144" s="41" t="s">
        <v>860</v>
      </c>
      <c r="M144" s="41" t="s">
        <v>861</v>
      </c>
      <c r="N144" s="41" t="s">
        <v>847</v>
      </c>
      <c r="O144" s="57"/>
    </row>
    <row r="145" s="12" customFormat="1" ht="115" customHeight="1" spans="1:15">
      <c r="A145" s="40">
        <f>SUBTOTAL(103,$C$7:C145)*1</f>
        <v>126</v>
      </c>
      <c r="B145" s="41" t="s">
        <v>862</v>
      </c>
      <c r="C145" s="41" t="s">
        <v>863</v>
      </c>
      <c r="D145" s="42" t="s">
        <v>864</v>
      </c>
      <c r="E145" s="41" t="s">
        <v>138</v>
      </c>
      <c r="F145" s="41" t="s">
        <v>865</v>
      </c>
      <c r="G145" s="41" t="s">
        <v>62</v>
      </c>
      <c r="H145" s="43">
        <v>6</v>
      </c>
      <c r="I145" s="55">
        <v>50000</v>
      </c>
      <c r="J145" s="55">
        <v>30000</v>
      </c>
      <c r="K145" s="41" t="s">
        <v>866</v>
      </c>
      <c r="L145" s="41" t="s">
        <v>39</v>
      </c>
      <c r="M145" s="41" t="s">
        <v>867</v>
      </c>
      <c r="N145" s="41" t="s">
        <v>847</v>
      </c>
      <c r="O145" s="57"/>
    </row>
    <row r="146" s="12" customFormat="1" ht="115" customHeight="1" spans="1:15">
      <c r="A146" s="40">
        <f>SUBTOTAL(103,$C$7:C146)*1</f>
        <v>127</v>
      </c>
      <c r="B146" s="41" t="s">
        <v>868</v>
      </c>
      <c r="C146" s="41" t="s">
        <v>869</v>
      </c>
      <c r="D146" s="42" t="s">
        <v>870</v>
      </c>
      <c r="E146" s="41" t="s">
        <v>553</v>
      </c>
      <c r="F146" s="41" t="s">
        <v>871</v>
      </c>
      <c r="G146" s="41" t="s">
        <v>62</v>
      </c>
      <c r="H146" s="43">
        <v>12</v>
      </c>
      <c r="I146" s="55">
        <v>300000</v>
      </c>
      <c r="J146" s="55">
        <v>2000</v>
      </c>
      <c r="K146" s="41" t="s">
        <v>872</v>
      </c>
      <c r="L146" s="41" t="s">
        <v>873</v>
      </c>
      <c r="M146" s="41" t="s">
        <v>874</v>
      </c>
      <c r="N146" s="41" t="s">
        <v>847</v>
      </c>
      <c r="O146" s="57"/>
    </row>
    <row r="147" s="15" customFormat="1" ht="115" customHeight="1" spans="1:15">
      <c r="A147" s="40">
        <f>SUBTOTAL(103,$C$7:C147)*1</f>
        <v>128</v>
      </c>
      <c r="B147" s="41" t="s">
        <v>875</v>
      </c>
      <c r="C147" s="41" t="s">
        <v>875</v>
      </c>
      <c r="D147" s="42" t="s">
        <v>876</v>
      </c>
      <c r="E147" s="41" t="s">
        <v>121</v>
      </c>
      <c r="F147" s="41" t="s">
        <v>877</v>
      </c>
      <c r="G147" s="48" t="s">
        <v>37</v>
      </c>
      <c r="H147" s="43">
        <v>3</v>
      </c>
      <c r="I147" s="55">
        <v>86648</v>
      </c>
      <c r="J147" s="55">
        <v>22000</v>
      </c>
      <c r="K147" s="41" t="s">
        <v>878</v>
      </c>
      <c r="L147" s="41" t="s">
        <v>879</v>
      </c>
      <c r="M147" s="41" t="s">
        <v>880</v>
      </c>
      <c r="N147" s="41" t="s">
        <v>847</v>
      </c>
      <c r="O147" s="57"/>
    </row>
    <row r="148" s="15" customFormat="1" ht="115" customHeight="1" spans="1:15">
      <c r="A148" s="40">
        <f>SUBTOTAL(103,$C$7:C148)*1</f>
        <v>129</v>
      </c>
      <c r="B148" s="41" t="s">
        <v>881</v>
      </c>
      <c r="C148" s="41" t="s">
        <v>882</v>
      </c>
      <c r="D148" s="42" t="s">
        <v>883</v>
      </c>
      <c r="E148" s="41" t="s">
        <v>121</v>
      </c>
      <c r="F148" s="41" t="s">
        <v>884</v>
      </c>
      <c r="G148" s="48" t="s">
        <v>23</v>
      </c>
      <c r="H148" s="43">
        <v>8</v>
      </c>
      <c r="I148" s="55">
        <v>16172</v>
      </c>
      <c r="J148" s="55">
        <v>13000</v>
      </c>
      <c r="K148" s="41" t="s">
        <v>885</v>
      </c>
      <c r="L148" s="41" t="s">
        <v>886</v>
      </c>
      <c r="M148" s="41" t="s">
        <v>887</v>
      </c>
      <c r="N148" s="41" t="s">
        <v>847</v>
      </c>
      <c r="O148" s="57"/>
    </row>
    <row r="149" s="15" customFormat="1" ht="115" customHeight="1" spans="1:15">
      <c r="A149" s="40">
        <f>SUBTOTAL(103,$C$7:C149)*1</f>
        <v>130</v>
      </c>
      <c r="B149" s="41" t="s">
        <v>888</v>
      </c>
      <c r="C149" s="41" t="s">
        <v>889</v>
      </c>
      <c r="D149" s="42" t="s">
        <v>890</v>
      </c>
      <c r="E149" s="41" t="s">
        <v>891</v>
      </c>
      <c r="F149" s="41" t="s">
        <v>892</v>
      </c>
      <c r="G149" s="41" t="s">
        <v>62</v>
      </c>
      <c r="H149" s="43">
        <v>6</v>
      </c>
      <c r="I149" s="55">
        <v>97883.74</v>
      </c>
      <c r="J149" s="55">
        <v>5000</v>
      </c>
      <c r="K149" s="41" t="s">
        <v>893</v>
      </c>
      <c r="L149" s="41" t="s">
        <v>39</v>
      </c>
      <c r="M149" s="41" t="s">
        <v>894</v>
      </c>
      <c r="N149" s="41" t="s">
        <v>847</v>
      </c>
      <c r="O149" s="57"/>
    </row>
    <row r="150" s="12" customFormat="1" ht="115" customHeight="1" spans="1:15">
      <c r="A150" s="40">
        <f>SUBTOTAL(103,$C$7:C150)*1</f>
        <v>131</v>
      </c>
      <c r="B150" s="41" t="s">
        <v>895</v>
      </c>
      <c r="C150" s="41" t="s">
        <v>895</v>
      </c>
      <c r="D150" s="42" t="s">
        <v>896</v>
      </c>
      <c r="E150" s="41" t="s">
        <v>378</v>
      </c>
      <c r="F150" s="41" t="s">
        <v>897</v>
      </c>
      <c r="G150" s="41" t="s">
        <v>37</v>
      </c>
      <c r="H150" s="43">
        <v>10</v>
      </c>
      <c r="I150" s="55">
        <v>92740.4</v>
      </c>
      <c r="J150" s="55">
        <v>6000</v>
      </c>
      <c r="K150" s="41" t="s">
        <v>898</v>
      </c>
      <c r="L150" s="41" t="s">
        <v>899</v>
      </c>
      <c r="M150" s="41" t="s">
        <v>900</v>
      </c>
      <c r="N150" s="41" t="s">
        <v>847</v>
      </c>
      <c r="O150" s="57"/>
    </row>
    <row r="151" s="15" customFormat="1" ht="115" customHeight="1" spans="1:15">
      <c r="A151" s="40">
        <f>SUBTOTAL(103,$C$7:C151)*1</f>
        <v>132</v>
      </c>
      <c r="B151" s="41" t="s">
        <v>901</v>
      </c>
      <c r="C151" s="41" t="s">
        <v>902</v>
      </c>
      <c r="D151" s="42" t="s">
        <v>903</v>
      </c>
      <c r="E151" s="41" t="s">
        <v>904</v>
      </c>
      <c r="F151" s="41" t="s">
        <v>905</v>
      </c>
      <c r="G151" s="41" t="s">
        <v>37</v>
      </c>
      <c r="H151" s="43">
        <v>8</v>
      </c>
      <c r="I151" s="55">
        <v>20000</v>
      </c>
      <c r="J151" s="55">
        <v>4000</v>
      </c>
      <c r="K151" s="41" t="s">
        <v>906</v>
      </c>
      <c r="L151" s="41" t="s">
        <v>907</v>
      </c>
      <c r="M151" s="41" t="s">
        <v>908</v>
      </c>
      <c r="N151" s="41" t="s">
        <v>847</v>
      </c>
      <c r="O151" s="57"/>
    </row>
    <row r="152" s="12" customFormat="1" ht="115" customHeight="1" spans="1:15">
      <c r="A152" s="40">
        <f>SUBTOTAL(103,$C$7:C152)*1</f>
        <v>133</v>
      </c>
      <c r="B152" s="41" t="s">
        <v>909</v>
      </c>
      <c r="C152" s="41" t="s">
        <v>910</v>
      </c>
      <c r="D152" s="42" t="s">
        <v>911</v>
      </c>
      <c r="E152" s="41" t="s">
        <v>734</v>
      </c>
      <c r="F152" s="41" t="s">
        <v>912</v>
      </c>
      <c r="G152" s="41" t="s">
        <v>37</v>
      </c>
      <c r="H152" s="43">
        <v>4</v>
      </c>
      <c r="I152" s="55">
        <v>405000</v>
      </c>
      <c r="J152" s="55">
        <v>34000</v>
      </c>
      <c r="K152" s="41" t="s">
        <v>913</v>
      </c>
      <c r="L152" s="41" t="s">
        <v>914</v>
      </c>
      <c r="M152" s="41" t="s">
        <v>915</v>
      </c>
      <c r="N152" s="41" t="s">
        <v>847</v>
      </c>
      <c r="O152" s="57"/>
    </row>
    <row r="153" s="12" customFormat="1" ht="115" customHeight="1" spans="1:15">
      <c r="A153" s="40">
        <f>SUBTOTAL(103,$C$7:C153)*1</f>
        <v>134</v>
      </c>
      <c r="B153" s="41" t="s">
        <v>916</v>
      </c>
      <c r="C153" s="41" t="s">
        <v>917</v>
      </c>
      <c r="D153" s="42" t="s">
        <v>918</v>
      </c>
      <c r="E153" s="41" t="s">
        <v>510</v>
      </c>
      <c r="F153" s="41" t="s">
        <v>919</v>
      </c>
      <c r="G153" s="48" t="s">
        <v>62</v>
      </c>
      <c r="H153" s="43">
        <v>7</v>
      </c>
      <c r="I153" s="55">
        <v>332700</v>
      </c>
      <c r="J153" s="55">
        <v>15000</v>
      </c>
      <c r="K153" s="41" t="s">
        <v>920</v>
      </c>
      <c r="L153" s="41" t="s">
        <v>921</v>
      </c>
      <c r="M153" s="41" t="s">
        <v>922</v>
      </c>
      <c r="N153" s="41" t="s">
        <v>847</v>
      </c>
      <c r="O153" s="57"/>
    </row>
    <row r="154" s="12" customFormat="1" ht="115" customHeight="1" spans="1:15">
      <c r="A154" s="40">
        <f>SUBTOTAL(103,$C$7:C154)*1</f>
        <v>135</v>
      </c>
      <c r="B154" s="41" t="s">
        <v>923</v>
      </c>
      <c r="C154" s="41" t="s">
        <v>923</v>
      </c>
      <c r="D154" s="42" t="s">
        <v>924</v>
      </c>
      <c r="E154" s="41" t="s">
        <v>288</v>
      </c>
      <c r="F154" s="41" t="s">
        <v>925</v>
      </c>
      <c r="G154" s="41" t="s">
        <v>37</v>
      </c>
      <c r="H154" s="43">
        <v>10</v>
      </c>
      <c r="I154" s="55">
        <v>208360.28</v>
      </c>
      <c r="J154" s="55">
        <v>6000</v>
      </c>
      <c r="K154" s="41" t="s">
        <v>926</v>
      </c>
      <c r="L154" s="41" t="s">
        <v>899</v>
      </c>
      <c r="M154" s="41" t="s">
        <v>927</v>
      </c>
      <c r="N154" s="41" t="s">
        <v>847</v>
      </c>
      <c r="O154" s="57"/>
    </row>
    <row r="155" s="12" customFormat="1" ht="115" customHeight="1" spans="1:15">
      <c r="A155" s="40">
        <f>SUBTOTAL(103,$C$7:C155)*1</f>
        <v>136</v>
      </c>
      <c r="B155" s="41" t="s">
        <v>928</v>
      </c>
      <c r="C155" s="41" t="s">
        <v>928</v>
      </c>
      <c r="D155" s="42" t="s">
        <v>929</v>
      </c>
      <c r="E155" s="41" t="s">
        <v>288</v>
      </c>
      <c r="F155" s="41" t="s">
        <v>930</v>
      </c>
      <c r="G155" s="41" t="s">
        <v>37</v>
      </c>
      <c r="H155" s="43">
        <v>10</v>
      </c>
      <c r="I155" s="55">
        <v>76495.43</v>
      </c>
      <c r="J155" s="55">
        <v>6000</v>
      </c>
      <c r="K155" s="41" t="s">
        <v>931</v>
      </c>
      <c r="L155" s="41" t="s">
        <v>899</v>
      </c>
      <c r="M155" s="41" t="s">
        <v>932</v>
      </c>
      <c r="N155" s="41" t="s">
        <v>847</v>
      </c>
      <c r="O155" s="57"/>
    </row>
    <row r="156" s="1" customFormat="1" ht="50" customHeight="1" spans="1:15">
      <c r="A156" s="35" t="s">
        <v>933</v>
      </c>
      <c r="B156" s="36"/>
      <c r="C156" s="37"/>
      <c r="D156" s="38">
        <f>COUNTA(A157:A167)</f>
        <v>11</v>
      </c>
      <c r="E156" s="39"/>
      <c r="F156" s="39"/>
      <c r="G156" s="72"/>
      <c r="H156" s="45"/>
      <c r="I156" s="53">
        <f>SUM(I157:I167)</f>
        <v>1054973.75</v>
      </c>
      <c r="J156" s="53">
        <f>SUM(J157:J167)</f>
        <v>296100</v>
      </c>
      <c r="K156" s="41"/>
      <c r="L156" s="41"/>
      <c r="M156" s="41"/>
      <c r="N156" s="41"/>
      <c r="O156" s="57"/>
    </row>
    <row r="157" s="12" customFormat="1" ht="115" customHeight="1" spans="1:15">
      <c r="A157" s="40">
        <f>SUBTOTAL(103,$C$7:C157)*1</f>
        <v>137</v>
      </c>
      <c r="B157" s="41" t="s">
        <v>934</v>
      </c>
      <c r="C157" s="41" t="s">
        <v>934</v>
      </c>
      <c r="D157" s="42" t="s">
        <v>935</v>
      </c>
      <c r="E157" s="41" t="s">
        <v>553</v>
      </c>
      <c r="F157" s="41" t="s">
        <v>936</v>
      </c>
      <c r="G157" s="48" t="s">
        <v>37</v>
      </c>
      <c r="H157" s="43">
        <v>1</v>
      </c>
      <c r="I157" s="55">
        <v>117868</v>
      </c>
      <c r="J157" s="55">
        <v>97650</v>
      </c>
      <c r="K157" s="41" t="s">
        <v>937</v>
      </c>
      <c r="L157" s="41" t="s">
        <v>938</v>
      </c>
      <c r="M157" s="41" t="s">
        <v>939</v>
      </c>
      <c r="N157" s="41" t="s">
        <v>933</v>
      </c>
      <c r="O157" s="57"/>
    </row>
    <row r="158" s="1" customFormat="1" ht="115" customHeight="1" spans="1:15">
      <c r="A158" s="40">
        <f>SUBTOTAL(103,$C$7:C158)*1</f>
        <v>138</v>
      </c>
      <c r="B158" s="41" t="s">
        <v>940</v>
      </c>
      <c r="C158" s="41" t="s">
        <v>941</v>
      </c>
      <c r="D158" s="42" t="s">
        <v>942</v>
      </c>
      <c r="E158" s="41" t="s">
        <v>561</v>
      </c>
      <c r="F158" s="41" t="s">
        <v>943</v>
      </c>
      <c r="G158" s="48" t="s">
        <v>62</v>
      </c>
      <c r="H158" s="43">
        <v>9</v>
      </c>
      <c r="I158" s="55">
        <v>34582.75</v>
      </c>
      <c r="J158" s="55">
        <v>10000</v>
      </c>
      <c r="K158" s="41" t="s">
        <v>944</v>
      </c>
      <c r="L158" s="41" t="s">
        <v>39</v>
      </c>
      <c r="M158" s="41" t="s">
        <v>945</v>
      </c>
      <c r="N158" s="41" t="s">
        <v>933</v>
      </c>
      <c r="O158" s="57"/>
    </row>
    <row r="159" s="1" customFormat="1" ht="115" customHeight="1" spans="1:15">
      <c r="A159" s="40">
        <f>SUBTOTAL(103,$C$7:C159)*1</f>
        <v>139</v>
      </c>
      <c r="B159" s="41" t="s">
        <v>946</v>
      </c>
      <c r="C159" s="41" t="s">
        <v>947</v>
      </c>
      <c r="D159" s="42" t="s">
        <v>948</v>
      </c>
      <c r="E159" s="41" t="s">
        <v>561</v>
      </c>
      <c r="F159" s="41" t="s">
        <v>949</v>
      </c>
      <c r="G159" s="48" t="s">
        <v>62</v>
      </c>
      <c r="H159" s="43">
        <v>3</v>
      </c>
      <c r="I159" s="55">
        <v>29419</v>
      </c>
      <c r="J159" s="55">
        <v>20000</v>
      </c>
      <c r="K159" s="41" t="s">
        <v>950</v>
      </c>
      <c r="L159" s="41" t="s">
        <v>951</v>
      </c>
      <c r="M159" s="41" t="s">
        <v>945</v>
      </c>
      <c r="N159" s="41" t="s">
        <v>933</v>
      </c>
      <c r="O159" s="57"/>
    </row>
    <row r="160" s="12" customFormat="1" ht="115" customHeight="1" spans="1:15">
      <c r="A160" s="40">
        <f>SUBTOTAL(103,$C$7:C160)*1</f>
        <v>140</v>
      </c>
      <c r="B160" s="41" t="s">
        <v>952</v>
      </c>
      <c r="C160" s="41" t="s">
        <v>953</v>
      </c>
      <c r="D160" s="42" t="s">
        <v>954</v>
      </c>
      <c r="E160" s="41" t="s">
        <v>955</v>
      </c>
      <c r="F160" s="41" t="s">
        <v>956</v>
      </c>
      <c r="G160" s="48" t="s">
        <v>30</v>
      </c>
      <c r="H160" s="43">
        <v>10</v>
      </c>
      <c r="I160" s="55">
        <v>200000</v>
      </c>
      <c r="J160" s="55">
        <v>10000</v>
      </c>
      <c r="K160" s="41" t="s">
        <v>957</v>
      </c>
      <c r="L160" s="41" t="s">
        <v>958</v>
      </c>
      <c r="M160" s="41" t="s">
        <v>959</v>
      </c>
      <c r="N160" s="41" t="s">
        <v>933</v>
      </c>
      <c r="O160" s="57"/>
    </row>
    <row r="161" s="12" customFormat="1" ht="115" customHeight="1" spans="1:15">
      <c r="A161" s="40">
        <f>SUBTOTAL(103,$C$7:C161)*1</f>
        <v>141</v>
      </c>
      <c r="B161" s="41" t="s">
        <v>960</v>
      </c>
      <c r="C161" s="41" t="s">
        <v>960</v>
      </c>
      <c r="D161" s="42" t="s">
        <v>961</v>
      </c>
      <c r="E161" s="41" t="s">
        <v>378</v>
      </c>
      <c r="F161" s="41" t="s">
        <v>962</v>
      </c>
      <c r="G161" s="41" t="s">
        <v>37</v>
      </c>
      <c r="H161" s="43">
        <v>12</v>
      </c>
      <c r="I161" s="55">
        <v>30000</v>
      </c>
      <c r="J161" s="55">
        <v>1000</v>
      </c>
      <c r="K161" s="41" t="s">
        <v>963</v>
      </c>
      <c r="L161" s="41" t="s">
        <v>39</v>
      </c>
      <c r="M161" s="41" t="s">
        <v>964</v>
      </c>
      <c r="N161" s="41" t="s">
        <v>933</v>
      </c>
      <c r="O161" s="57"/>
    </row>
    <row r="162" s="13" customFormat="1" ht="115" customHeight="1" spans="1:15">
      <c r="A162" s="40">
        <f>SUBTOTAL(103,$C$7:C162)*1</f>
        <v>142</v>
      </c>
      <c r="B162" s="41" t="s">
        <v>965</v>
      </c>
      <c r="C162" s="41" t="s">
        <v>966</v>
      </c>
      <c r="D162" s="42" t="s">
        <v>967</v>
      </c>
      <c r="E162" s="41" t="s">
        <v>318</v>
      </c>
      <c r="F162" s="41" t="s">
        <v>968</v>
      </c>
      <c r="G162" s="48" t="s">
        <v>37</v>
      </c>
      <c r="H162" s="43">
        <v>3</v>
      </c>
      <c r="I162" s="55">
        <v>35285</v>
      </c>
      <c r="J162" s="55">
        <v>20000</v>
      </c>
      <c r="K162" s="41" t="s">
        <v>969</v>
      </c>
      <c r="L162" s="41" t="s">
        <v>970</v>
      </c>
      <c r="M162" s="41" t="s">
        <v>971</v>
      </c>
      <c r="N162" s="41" t="s">
        <v>933</v>
      </c>
      <c r="O162" s="57"/>
    </row>
    <row r="163" s="1" customFormat="1" ht="115" customHeight="1" spans="1:15">
      <c r="A163" s="40">
        <f>SUBTOTAL(103,$C$7:C163)*1</f>
        <v>143</v>
      </c>
      <c r="B163" s="41" t="s">
        <v>972</v>
      </c>
      <c r="C163" s="41" t="s">
        <v>973</v>
      </c>
      <c r="D163" s="42" t="s">
        <v>974</v>
      </c>
      <c r="E163" s="41" t="s">
        <v>411</v>
      </c>
      <c r="F163" s="41" t="s">
        <v>975</v>
      </c>
      <c r="G163" s="41" t="s">
        <v>37</v>
      </c>
      <c r="H163" s="43">
        <v>6</v>
      </c>
      <c r="I163" s="55">
        <v>90161</v>
      </c>
      <c r="J163" s="55">
        <v>20000</v>
      </c>
      <c r="K163" s="41" t="s">
        <v>976</v>
      </c>
      <c r="L163" s="41" t="s">
        <v>977</v>
      </c>
      <c r="M163" s="41" t="s">
        <v>978</v>
      </c>
      <c r="N163" s="41" t="s">
        <v>933</v>
      </c>
      <c r="O163" s="57"/>
    </row>
    <row r="164" s="12" customFormat="1" ht="115" customHeight="1" spans="1:15">
      <c r="A164" s="40">
        <f>SUBTOTAL(103,$C$7:C164)*1</f>
        <v>144</v>
      </c>
      <c r="B164" s="41" t="s">
        <v>979</v>
      </c>
      <c r="C164" s="41" t="s">
        <v>979</v>
      </c>
      <c r="D164" s="42" t="s">
        <v>980</v>
      </c>
      <c r="E164" s="41" t="s">
        <v>152</v>
      </c>
      <c r="F164" s="41" t="s">
        <v>981</v>
      </c>
      <c r="G164" s="48" t="s">
        <v>23</v>
      </c>
      <c r="H164" s="43">
        <v>2</v>
      </c>
      <c r="I164" s="55">
        <v>82862</v>
      </c>
      <c r="J164" s="55">
        <v>30000</v>
      </c>
      <c r="K164" s="41" t="s">
        <v>982</v>
      </c>
      <c r="L164" s="41" t="s">
        <v>983</v>
      </c>
      <c r="M164" s="41" t="s">
        <v>984</v>
      </c>
      <c r="N164" s="41" t="s">
        <v>933</v>
      </c>
      <c r="O164" s="57"/>
    </row>
    <row r="165" s="12" customFormat="1" ht="115" customHeight="1" spans="1:15">
      <c r="A165" s="40">
        <f>SUBTOTAL(103,$C$7:C165)*1</f>
        <v>145</v>
      </c>
      <c r="B165" s="41" t="s">
        <v>985</v>
      </c>
      <c r="C165" s="41" t="s">
        <v>985</v>
      </c>
      <c r="D165" s="42" t="s">
        <v>986</v>
      </c>
      <c r="E165" s="41" t="s">
        <v>152</v>
      </c>
      <c r="F165" s="41" t="s">
        <v>987</v>
      </c>
      <c r="G165" s="48" t="s">
        <v>23</v>
      </c>
      <c r="H165" s="43">
        <v>2</v>
      </c>
      <c r="I165" s="55">
        <v>51796</v>
      </c>
      <c r="J165" s="55">
        <v>30000</v>
      </c>
      <c r="K165" s="41" t="s">
        <v>988</v>
      </c>
      <c r="L165" s="41" t="s">
        <v>983</v>
      </c>
      <c r="M165" s="41" t="s">
        <v>989</v>
      </c>
      <c r="N165" s="41" t="s">
        <v>933</v>
      </c>
      <c r="O165" s="57"/>
    </row>
    <row r="166" s="12" customFormat="1" ht="115" customHeight="1" spans="1:15">
      <c r="A166" s="40">
        <f>SUBTOTAL(103,$C$7:C166)*1</f>
        <v>146</v>
      </c>
      <c r="B166" s="41" t="s">
        <v>990</v>
      </c>
      <c r="C166" s="41" t="s">
        <v>990</v>
      </c>
      <c r="D166" s="42" t="s">
        <v>991</v>
      </c>
      <c r="E166" s="41" t="s">
        <v>992</v>
      </c>
      <c r="F166" s="41" t="s">
        <v>993</v>
      </c>
      <c r="G166" s="48" t="s">
        <v>62</v>
      </c>
      <c r="H166" s="43">
        <v>6</v>
      </c>
      <c r="I166" s="55">
        <v>195000</v>
      </c>
      <c r="J166" s="55">
        <v>29250</v>
      </c>
      <c r="K166" s="41" t="s">
        <v>994</v>
      </c>
      <c r="L166" s="41" t="s">
        <v>995</v>
      </c>
      <c r="M166" s="41" t="s">
        <v>996</v>
      </c>
      <c r="N166" s="41" t="s">
        <v>933</v>
      </c>
      <c r="O166" s="57"/>
    </row>
    <row r="167" s="12" customFormat="1" ht="115" customHeight="1" spans="1:15">
      <c r="A167" s="40">
        <f>SUBTOTAL(103,$C$7:C167)*1</f>
        <v>147</v>
      </c>
      <c r="B167" s="41" t="s">
        <v>997</v>
      </c>
      <c r="C167" s="41" t="s">
        <v>997</v>
      </c>
      <c r="D167" s="42" t="s">
        <v>998</v>
      </c>
      <c r="E167" s="41" t="s">
        <v>992</v>
      </c>
      <c r="F167" s="41" t="s">
        <v>999</v>
      </c>
      <c r="G167" s="48" t="s">
        <v>62</v>
      </c>
      <c r="H167" s="43">
        <v>6</v>
      </c>
      <c r="I167" s="55">
        <v>188000</v>
      </c>
      <c r="J167" s="55">
        <v>28200</v>
      </c>
      <c r="K167" s="41" t="s">
        <v>994</v>
      </c>
      <c r="L167" s="41" t="s">
        <v>995</v>
      </c>
      <c r="M167" s="41" t="s">
        <v>996</v>
      </c>
      <c r="N167" s="41" t="s">
        <v>933</v>
      </c>
      <c r="O167" s="57"/>
    </row>
    <row r="168" s="1" customFormat="1" ht="50" customHeight="1" spans="1:15">
      <c r="A168" s="35" t="s">
        <v>1000</v>
      </c>
      <c r="B168" s="36"/>
      <c r="C168" s="37"/>
      <c r="D168" s="38">
        <f>COUNTA(A169:A177)</f>
        <v>9</v>
      </c>
      <c r="E168" s="39"/>
      <c r="F168" s="39"/>
      <c r="G168" s="72"/>
      <c r="H168" s="45"/>
      <c r="I168" s="53">
        <f>SUM(I169:I177)</f>
        <v>1193087.19</v>
      </c>
      <c r="J168" s="53">
        <f>SUM(J169:J177)</f>
        <v>135900</v>
      </c>
      <c r="K168" s="41"/>
      <c r="L168" s="41"/>
      <c r="M168" s="41"/>
      <c r="N168" s="41"/>
      <c r="O168" s="57"/>
    </row>
    <row r="169" s="15" customFormat="1" ht="115" customHeight="1" spans="1:15">
      <c r="A169" s="40">
        <f>SUBTOTAL(103,$C$7:C169)*1</f>
        <v>148</v>
      </c>
      <c r="B169" s="41" t="s">
        <v>1001</v>
      </c>
      <c r="C169" s="41" t="s">
        <v>1002</v>
      </c>
      <c r="D169" s="42" t="s">
        <v>1003</v>
      </c>
      <c r="E169" s="41" t="s">
        <v>113</v>
      </c>
      <c r="F169" s="41" t="s">
        <v>1004</v>
      </c>
      <c r="G169" s="41" t="s">
        <v>37</v>
      </c>
      <c r="H169" s="43">
        <v>6</v>
      </c>
      <c r="I169" s="55">
        <v>154900</v>
      </c>
      <c r="J169" s="55">
        <v>10000</v>
      </c>
      <c r="K169" s="41" t="s">
        <v>1005</v>
      </c>
      <c r="L169" s="41" t="s">
        <v>1006</v>
      </c>
      <c r="M169" s="41" t="s">
        <v>1007</v>
      </c>
      <c r="N169" s="41" t="s">
        <v>1000</v>
      </c>
      <c r="O169" s="57"/>
    </row>
    <row r="170" s="12" customFormat="1" ht="115" customHeight="1" spans="1:15">
      <c r="A170" s="40">
        <f>SUBTOTAL(103,$C$7:C170)*1</f>
        <v>149</v>
      </c>
      <c r="B170" s="41" t="s">
        <v>1008</v>
      </c>
      <c r="C170" s="41" t="s">
        <v>1009</v>
      </c>
      <c r="D170" s="42" t="s">
        <v>1010</v>
      </c>
      <c r="E170" s="41" t="s">
        <v>531</v>
      </c>
      <c r="F170" s="41" t="s">
        <v>1011</v>
      </c>
      <c r="G170" s="48" t="s">
        <v>23</v>
      </c>
      <c r="H170" s="43">
        <v>12</v>
      </c>
      <c r="I170" s="55">
        <v>63800</v>
      </c>
      <c r="J170" s="55">
        <v>31900</v>
      </c>
      <c r="K170" s="41" t="s">
        <v>1012</v>
      </c>
      <c r="L170" s="41" t="s">
        <v>39</v>
      </c>
      <c r="M170" s="41" t="s">
        <v>1013</v>
      </c>
      <c r="N170" s="41" t="s">
        <v>1000</v>
      </c>
      <c r="O170" s="57"/>
    </row>
    <row r="171" s="12" customFormat="1" ht="115" customHeight="1" spans="1:15">
      <c r="A171" s="40">
        <f>SUBTOTAL(103,$C$7:C171)*1</f>
        <v>150</v>
      </c>
      <c r="B171" s="41" t="s">
        <v>1014</v>
      </c>
      <c r="C171" s="41" t="s">
        <v>1015</v>
      </c>
      <c r="D171" s="42" t="s">
        <v>1016</v>
      </c>
      <c r="E171" s="41" t="s">
        <v>138</v>
      </c>
      <c r="F171" s="41" t="s">
        <v>1017</v>
      </c>
      <c r="G171" s="41" t="s">
        <v>62</v>
      </c>
      <c r="H171" s="43">
        <v>12</v>
      </c>
      <c r="I171" s="55">
        <v>54470</v>
      </c>
      <c r="J171" s="55">
        <v>10000</v>
      </c>
      <c r="K171" s="41" t="s">
        <v>1018</v>
      </c>
      <c r="L171" s="41" t="s">
        <v>39</v>
      </c>
      <c r="M171" s="41" t="s">
        <v>1019</v>
      </c>
      <c r="N171" s="41" t="s">
        <v>1000</v>
      </c>
      <c r="O171" s="57"/>
    </row>
    <row r="172" s="16" customFormat="1" ht="115" customHeight="1" spans="1:237">
      <c r="A172" s="40">
        <f>SUBTOTAL(103,$C$7:C172)*1</f>
        <v>151</v>
      </c>
      <c r="B172" s="41" t="s">
        <v>1020</v>
      </c>
      <c r="C172" s="41" t="s">
        <v>1021</v>
      </c>
      <c r="D172" s="42" t="s">
        <v>1022</v>
      </c>
      <c r="E172" s="41" t="s">
        <v>113</v>
      </c>
      <c r="F172" s="41" t="s">
        <v>1023</v>
      </c>
      <c r="G172" s="48" t="s">
        <v>23</v>
      </c>
      <c r="H172" s="43">
        <v>4</v>
      </c>
      <c r="I172" s="55">
        <v>11800</v>
      </c>
      <c r="J172" s="55">
        <v>6000</v>
      </c>
      <c r="K172" s="41" t="s">
        <v>1024</v>
      </c>
      <c r="L172" s="41" t="s">
        <v>1025</v>
      </c>
      <c r="M172" s="41" t="s">
        <v>1026</v>
      </c>
      <c r="N172" s="41" t="s">
        <v>1000</v>
      </c>
      <c r="O172" s="57"/>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c r="HM172" s="15"/>
      <c r="HN172" s="15"/>
      <c r="HO172" s="15"/>
      <c r="HP172" s="15"/>
      <c r="HQ172" s="15"/>
      <c r="HR172" s="15"/>
      <c r="HS172" s="15"/>
      <c r="HT172" s="15"/>
      <c r="HU172" s="15"/>
      <c r="HV172" s="15"/>
      <c r="HW172" s="15"/>
      <c r="HX172" s="15"/>
      <c r="HY172" s="15"/>
      <c r="HZ172" s="15"/>
      <c r="IA172" s="15"/>
      <c r="IB172" s="15"/>
      <c r="IC172" s="15"/>
    </row>
    <row r="173" s="17" customFormat="1" ht="115" customHeight="1" spans="1:237">
      <c r="A173" s="40">
        <f>SUBTOTAL(103,$C$7:C173)*1</f>
        <v>152</v>
      </c>
      <c r="B173" s="41" t="s">
        <v>1027</v>
      </c>
      <c r="C173" s="41" t="s">
        <v>1028</v>
      </c>
      <c r="D173" s="42" t="s">
        <v>1029</v>
      </c>
      <c r="E173" s="41" t="s">
        <v>138</v>
      </c>
      <c r="F173" s="41" t="s">
        <v>1030</v>
      </c>
      <c r="G173" s="48" t="s">
        <v>23</v>
      </c>
      <c r="H173" s="43">
        <v>6</v>
      </c>
      <c r="I173" s="55">
        <v>78850</v>
      </c>
      <c r="J173" s="55">
        <v>40000</v>
      </c>
      <c r="K173" s="41" t="s">
        <v>790</v>
      </c>
      <c r="L173" s="41" t="s">
        <v>1031</v>
      </c>
      <c r="M173" s="41" t="s">
        <v>1032</v>
      </c>
      <c r="N173" s="41" t="s">
        <v>1000</v>
      </c>
      <c r="O173" s="57"/>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c r="BG173" s="12"/>
      <c r="BH173" s="12"/>
      <c r="BI173" s="12"/>
      <c r="BJ173" s="12"/>
      <c r="BK173" s="12"/>
      <c r="BL173" s="12"/>
      <c r="BM173" s="12"/>
      <c r="BN173" s="12"/>
      <c r="BO173" s="12"/>
      <c r="BP173" s="12"/>
      <c r="BQ173" s="12"/>
      <c r="BR173" s="12"/>
      <c r="BS173" s="12"/>
      <c r="BT173" s="12"/>
      <c r="BU173" s="12"/>
      <c r="BV173" s="12"/>
      <c r="BW173" s="12"/>
      <c r="BX173" s="12"/>
      <c r="BY173" s="12"/>
      <c r="BZ173" s="12"/>
      <c r="CA173" s="12"/>
      <c r="CB173" s="12"/>
      <c r="CC173" s="12"/>
      <c r="CD173" s="12"/>
      <c r="CE173" s="12"/>
      <c r="CF173" s="12"/>
      <c r="CG173" s="12"/>
      <c r="CH173" s="12"/>
      <c r="CI173" s="12"/>
      <c r="CJ173" s="12"/>
      <c r="CK173" s="12"/>
      <c r="CL173" s="12"/>
      <c r="CM173" s="12"/>
      <c r="CN173" s="12"/>
      <c r="CO173" s="12"/>
      <c r="CP173" s="12"/>
      <c r="CQ173" s="12"/>
      <c r="CR173" s="12"/>
      <c r="CS173" s="12"/>
      <c r="CT173" s="12"/>
      <c r="CU173" s="12"/>
      <c r="CV173" s="12"/>
      <c r="CW173" s="12"/>
      <c r="CX173" s="12"/>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EB173" s="12"/>
      <c r="EC173" s="12"/>
      <c r="ED173" s="12"/>
      <c r="EE173" s="12"/>
      <c r="EF173" s="12"/>
      <c r="EG173" s="12"/>
      <c r="EH173" s="12"/>
      <c r="EI173" s="12"/>
      <c r="EJ173" s="12"/>
      <c r="EK173" s="12"/>
      <c r="EL173" s="12"/>
      <c r="EM173" s="12"/>
      <c r="EN173" s="12"/>
      <c r="EO173" s="12"/>
      <c r="EP173" s="12"/>
      <c r="EQ173" s="12"/>
      <c r="ER173" s="12"/>
      <c r="ES173" s="12"/>
      <c r="ET173" s="12"/>
      <c r="EU173" s="12"/>
      <c r="EV173" s="12"/>
      <c r="EW173" s="12"/>
      <c r="EX173" s="12"/>
      <c r="EY173" s="12"/>
      <c r="EZ173" s="12"/>
      <c r="FA173" s="12"/>
      <c r="FB173" s="12"/>
      <c r="FC173" s="12"/>
      <c r="FD173" s="12"/>
      <c r="FE173" s="12"/>
      <c r="FF173" s="12"/>
      <c r="FG173" s="12"/>
      <c r="FH173" s="12"/>
      <c r="FI173" s="12"/>
      <c r="FJ173" s="12"/>
      <c r="FK173" s="12"/>
      <c r="FL173" s="12"/>
      <c r="FM173" s="12"/>
      <c r="FN173" s="12"/>
      <c r="FO173" s="12"/>
      <c r="FP173" s="12"/>
      <c r="FQ173" s="12"/>
      <c r="FR173" s="12"/>
      <c r="FS173" s="12"/>
      <c r="FT173" s="12"/>
      <c r="FU173" s="12"/>
      <c r="FV173" s="12"/>
      <c r="FW173" s="12"/>
      <c r="FX173" s="12"/>
      <c r="FY173" s="12"/>
      <c r="FZ173" s="12"/>
      <c r="GA173" s="12"/>
      <c r="GB173" s="12"/>
      <c r="GC173" s="12"/>
      <c r="GD173" s="12"/>
      <c r="GE173" s="12"/>
      <c r="GF173" s="12"/>
      <c r="GG173" s="12"/>
      <c r="GH173" s="12"/>
      <c r="GI173" s="12"/>
      <c r="GJ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HN173" s="12"/>
      <c r="HO173" s="12"/>
      <c r="HP173" s="12"/>
      <c r="HQ173" s="12"/>
      <c r="HR173" s="12"/>
      <c r="HS173" s="12"/>
      <c r="HT173" s="12"/>
      <c r="HU173" s="12"/>
      <c r="HV173" s="12"/>
      <c r="HW173" s="12"/>
      <c r="HX173" s="12"/>
      <c r="HY173" s="12"/>
      <c r="HZ173" s="12"/>
      <c r="IA173" s="12"/>
      <c r="IB173" s="12"/>
      <c r="IC173" s="12"/>
    </row>
    <row r="174" s="12" customFormat="1" ht="115" customHeight="1" spans="1:15">
      <c r="A174" s="40">
        <f>SUBTOTAL(103,$C$7:C174)*1</f>
        <v>153</v>
      </c>
      <c r="B174" s="41" t="s">
        <v>1009</v>
      </c>
      <c r="C174" s="41" t="s">
        <v>1014</v>
      </c>
      <c r="D174" s="42" t="s">
        <v>1033</v>
      </c>
      <c r="E174" s="41" t="s">
        <v>212</v>
      </c>
      <c r="F174" s="41" t="s">
        <v>1034</v>
      </c>
      <c r="G174" s="48" t="s">
        <v>62</v>
      </c>
      <c r="H174" s="43">
        <v>7</v>
      </c>
      <c r="I174" s="55">
        <v>61290.19</v>
      </c>
      <c r="J174" s="55">
        <v>15000</v>
      </c>
      <c r="K174" s="41" t="s">
        <v>1035</v>
      </c>
      <c r="L174" s="41" t="s">
        <v>1036</v>
      </c>
      <c r="M174" s="41" t="s">
        <v>1037</v>
      </c>
      <c r="N174" s="41" t="s">
        <v>1000</v>
      </c>
      <c r="O174" s="57"/>
    </row>
    <row r="175" s="1" customFormat="1" ht="115" customHeight="1" spans="1:15">
      <c r="A175" s="40">
        <f>SUBTOTAL(103,$C$7:C175)*1</f>
        <v>154</v>
      </c>
      <c r="B175" s="41"/>
      <c r="C175" s="41" t="s">
        <v>1038</v>
      </c>
      <c r="D175" s="42" t="s">
        <v>1039</v>
      </c>
      <c r="E175" s="41" t="s">
        <v>426</v>
      </c>
      <c r="F175" s="41" t="s">
        <v>1040</v>
      </c>
      <c r="G175" s="48" t="s">
        <v>37</v>
      </c>
      <c r="H175" s="43" t="s">
        <v>654</v>
      </c>
      <c r="I175" s="55">
        <v>40000</v>
      </c>
      <c r="J175" s="55">
        <v>5000</v>
      </c>
      <c r="K175" s="41" t="s">
        <v>1041</v>
      </c>
      <c r="L175" s="41" t="s">
        <v>39</v>
      </c>
      <c r="M175" s="41" t="s">
        <v>1042</v>
      </c>
      <c r="N175" s="41" t="s">
        <v>1000</v>
      </c>
      <c r="O175" s="57"/>
    </row>
    <row r="176" s="18" customFormat="1" ht="96" customHeight="1" spans="1:15">
      <c r="A176" s="40">
        <f>SUBTOTAL(103,$C$7:C176)*1</f>
        <v>155</v>
      </c>
      <c r="B176" s="73" t="s">
        <v>1043</v>
      </c>
      <c r="C176" s="41" t="s">
        <v>1043</v>
      </c>
      <c r="D176" s="42" t="s">
        <v>1044</v>
      </c>
      <c r="E176" s="41" t="s">
        <v>531</v>
      </c>
      <c r="F176" s="41" t="s">
        <v>1045</v>
      </c>
      <c r="G176" s="41" t="s">
        <v>23</v>
      </c>
      <c r="H176" s="43">
        <v>12</v>
      </c>
      <c r="I176" s="55">
        <v>700000</v>
      </c>
      <c r="J176" s="55">
        <v>14000</v>
      </c>
      <c r="K176" s="41" t="s">
        <v>1046</v>
      </c>
      <c r="L176" s="41" t="s">
        <v>39</v>
      </c>
      <c r="M176" s="41" t="s">
        <v>1047</v>
      </c>
      <c r="N176" s="41" t="s">
        <v>1000</v>
      </c>
      <c r="O176" s="44"/>
    </row>
    <row r="177" s="15" customFormat="1" ht="115" customHeight="1" spans="1:15">
      <c r="A177" s="40">
        <f>SUBTOTAL(103,$C$7:C177)*1</f>
        <v>156</v>
      </c>
      <c r="B177" s="41" t="s">
        <v>1048</v>
      </c>
      <c r="C177" s="41" t="s">
        <v>1049</v>
      </c>
      <c r="D177" s="42" t="s">
        <v>1050</v>
      </c>
      <c r="E177" s="41" t="s">
        <v>1051</v>
      </c>
      <c r="F177" s="41" t="s">
        <v>1052</v>
      </c>
      <c r="G177" s="41" t="s">
        <v>37</v>
      </c>
      <c r="H177" s="43" t="s">
        <v>654</v>
      </c>
      <c r="I177" s="55">
        <v>27977</v>
      </c>
      <c r="J177" s="55">
        <v>4000</v>
      </c>
      <c r="K177" s="41" t="s">
        <v>1053</v>
      </c>
      <c r="L177" s="41" t="s">
        <v>1054</v>
      </c>
      <c r="M177" s="41" t="s">
        <v>1055</v>
      </c>
      <c r="N177" s="41" t="s">
        <v>1000</v>
      </c>
      <c r="O177" s="48"/>
    </row>
    <row r="178" s="1" customFormat="1" ht="50" customHeight="1" spans="1:15">
      <c r="A178" s="35" t="s">
        <v>1056</v>
      </c>
      <c r="B178" s="36"/>
      <c r="C178" s="37"/>
      <c r="D178" s="38">
        <f>COUNTA(A179:A185)</f>
        <v>7</v>
      </c>
      <c r="E178" s="39"/>
      <c r="F178" s="39"/>
      <c r="G178" s="72"/>
      <c r="H178" s="45"/>
      <c r="I178" s="53">
        <f>SUM(I179:I185)</f>
        <v>343209.51</v>
      </c>
      <c r="J178" s="53">
        <f>SUM(J179:J185)</f>
        <v>60000</v>
      </c>
      <c r="K178" s="41"/>
      <c r="L178" s="41"/>
      <c r="M178" s="41"/>
      <c r="N178" s="41"/>
      <c r="O178" s="57"/>
    </row>
    <row r="179" s="15" customFormat="1" ht="115" customHeight="1" spans="1:15">
      <c r="A179" s="40">
        <f>SUBTOTAL(103,$C$7:C179)*1</f>
        <v>157</v>
      </c>
      <c r="B179" s="41" t="s">
        <v>1057</v>
      </c>
      <c r="C179" s="41" t="s">
        <v>1057</v>
      </c>
      <c r="D179" s="42" t="s">
        <v>1058</v>
      </c>
      <c r="E179" s="41" t="s">
        <v>121</v>
      </c>
      <c r="F179" s="41" t="s">
        <v>1059</v>
      </c>
      <c r="G179" s="41" t="s">
        <v>30</v>
      </c>
      <c r="H179" s="43">
        <v>6</v>
      </c>
      <c r="I179" s="55">
        <v>38068.71</v>
      </c>
      <c r="J179" s="55">
        <v>5000</v>
      </c>
      <c r="K179" s="41" t="s">
        <v>1060</v>
      </c>
      <c r="L179" s="41" t="s">
        <v>39</v>
      </c>
      <c r="M179" s="41" t="s">
        <v>1061</v>
      </c>
      <c r="N179" s="41" t="s">
        <v>1056</v>
      </c>
      <c r="O179" s="57"/>
    </row>
    <row r="180" s="13" customFormat="1" ht="115" customHeight="1" spans="1:15">
      <c r="A180" s="40">
        <f>SUBTOTAL(103,$C$7:C180)*1</f>
        <v>158</v>
      </c>
      <c r="B180" s="41" t="s">
        <v>1062</v>
      </c>
      <c r="C180" s="41" t="s">
        <v>1063</v>
      </c>
      <c r="D180" s="42" t="s">
        <v>1064</v>
      </c>
      <c r="E180" s="41" t="s">
        <v>354</v>
      </c>
      <c r="F180" s="41" t="s">
        <v>1065</v>
      </c>
      <c r="G180" s="41" t="s">
        <v>62</v>
      </c>
      <c r="H180" s="43">
        <v>10</v>
      </c>
      <c r="I180" s="55">
        <v>102834</v>
      </c>
      <c r="J180" s="55">
        <v>10000</v>
      </c>
      <c r="K180" s="41" t="s">
        <v>1066</v>
      </c>
      <c r="L180" s="41" t="s">
        <v>1067</v>
      </c>
      <c r="M180" s="41" t="s">
        <v>1068</v>
      </c>
      <c r="N180" s="41" t="s">
        <v>1056</v>
      </c>
      <c r="O180" s="57"/>
    </row>
    <row r="181" s="13" customFormat="1" ht="115" customHeight="1" spans="1:15">
      <c r="A181" s="40">
        <f>SUBTOTAL(103,$C$7:C181)*1</f>
        <v>159</v>
      </c>
      <c r="B181" s="41" t="s">
        <v>1069</v>
      </c>
      <c r="C181" s="41" t="s">
        <v>1070</v>
      </c>
      <c r="D181" s="42" t="s">
        <v>1071</v>
      </c>
      <c r="E181" s="41" t="s">
        <v>318</v>
      </c>
      <c r="F181" s="41" t="s">
        <v>1072</v>
      </c>
      <c r="G181" s="41" t="s">
        <v>37</v>
      </c>
      <c r="H181" s="43">
        <v>10</v>
      </c>
      <c r="I181" s="55">
        <v>18943.65</v>
      </c>
      <c r="J181" s="55">
        <v>5000</v>
      </c>
      <c r="K181" s="41" t="s">
        <v>1073</v>
      </c>
      <c r="L181" s="41" t="s">
        <v>39</v>
      </c>
      <c r="M181" s="41" t="s">
        <v>1074</v>
      </c>
      <c r="N181" s="41" t="s">
        <v>1056</v>
      </c>
      <c r="O181" s="57"/>
    </row>
    <row r="182" s="1" customFormat="1" ht="115" customHeight="1" spans="1:15">
      <c r="A182" s="40">
        <f>SUBTOTAL(103,$C$7:C182)*1</f>
        <v>160</v>
      </c>
      <c r="B182" s="41" t="s">
        <v>1075</v>
      </c>
      <c r="C182" s="41" t="s">
        <v>1076</v>
      </c>
      <c r="D182" s="42" t="s">
        <v>1077</v>
      </c>
      <c r="E182" s="41" t="s">
        <v>197</v>
      </c>
      <c r="F182" s="41" t="s">
        <v>1078</v>
      </c>
      <c r="G182" s="41" t="s">
        <v>1079</v>
      </c>
      <c r="H182" s="43">
        <v>3</v>
      </c>
      <c r="I182" s="55">
        <v>15432</v>
      </c>
      <c r="J182" s="55">
        <v>5000</v>
      </c>
      <c r="K182" s="41" t="s">
        <v>1080</v>
      </c>
      <c r="L182" s="41" t="s">
        <v>1081</v>
      </c>
      <c r="M182" s="41" t="s">
        <v>1082</v>
      </c>
      <c r="N182" s="41" t="s">
        <v>1056</v>
      </c>
      <c r="O182" s="75"/>
    </row>
    <row r="183" s="1" customFormat="1" ht="115" customHeight="1" spans="1:15">
      <c r="A183" s="40">
        <f>SUBTOTAL(103,$C$7:C183)*1</f>
        <v>161</v>
      </c>
      <c r="B183" s="41" t="s">
        <v>1083</v>
      </c>
      <c r="C183" s="41" t="s">
        <v>1083</v>
      </c>
      <c r="D183" s="42" t="s">
        <v>1084</v>
      </c>
      <c r="E183" s="41" t="s">
        <v>138</v>
      </c>
      <c r="F183" s="41" t="s">
        <v>1085</v>
      </c>
      <c r="G183" s="48" t="s">
        <v>1079</v>
      </c>
      <c r="H183" s="43">
        <v>2</v>
      </c>
      <c r="I183" s="55">
        <v>36000</v>
      </c>
      <c r="J183" s="55">
        <v>20000</v>
      </c>
      <c r="K183" s="41" t="s">
        <v>1086</v>
      </c>
      <c r="L183" s="41" t="s">
        <v>1087</v>
      </c>
      <c r="M183" s="41" t="s">
        <v>1088</v>
      </c>
      <c r="N183" s="41" t="s">
        <v>1056</v>
      </c>
      <c r="O183" s="75"/>
    </row>
    <row r="184" s="12" customFormat="1" ht="115" customHeight="1" spans="1:15">
      <c r="A184" s="40">
        <f>SUBTOTAL(103,$C$7:C184)*1</f>
        <v>162</v>
      </c>
      <c r="B184" s="41" t="s">
        <v>1089</v>
      </c>
      <c r="C184" s="41" t="s">
        <v>1089</v>
      </c>
      <c r="D184" s="42" t="s">
        <v>1090</v>
      </c>
      <c r="E184" s="41" t="s">
        <v>138</v>
      </c>
      <c r="F184" s="41" t="s">
        <v>1091</v>
      </c>
      <c r="G184" s="56" t="s">
        <v>23</v>
      </c>
      <c r="H184" s="43">
        <v>9</v>
      </c>
      <c r="I184" s="55">
        <v>21777</v>
      </c>
      <c r="J184" s="55">
        <v>10000</v>
      </c>
      <c r="K184" s="41" t="s">
        <v>1092</v>
      </c>
      <c r="L184" s="41" t="s">
        <v>1093</v>
      </c>
      <c r="M184" s="41" t="s">
        <v>1094</v>
      </c>
      <c r="N184" s="41" t="s">
        <v>1056</v>
      </c>
      <c r="O184" s="57"/>
    </row>
    <row r="185" s="12" customFormat="1" ht="115" customHeight="1" spans="1:15">
      <c r="A185" s="40">
        <f>SUBTOTAL(103,$C$7:C185)*1</f>
        <v>163</v>
      </c>
      <c r="B185" s="41" t="s">
        <v>1095</v>
      </c>
      <c r="C185" s="41" t="s">
        <v>1095</v>
      </c>
      <c r="D185" s="42" t="s">
        <v>1096</v>
      </c>
      <c r="E185" s="41" t="s">
        <v>992</v>
      </c>
      <c r="F185" s="41" t="s">
        <v>1097</v>
      </c>
      <c r="G185" s="48" t="s">
        <v>37</v>
      </c>
      <c r="H185" s="43">
        <v>7</v>
      </c>
      <c r="I185" s="55">
        <v>110154.15</v>
      </c>
      <c r="J185" s="55">
        <v>5000</v>
      </c>
      <c r="K185" s="41" t="s">
        <v>1098</v>
      </c>
      <c r="L185" s="41" t="s">
        <v>1099</v>
      </c>
      <c r="M185" s="41" t="s">
        <v>1100</v>
      </c>
      <c r="N185" s="41" t="s">
        <v>1056</v>
      </c>
      <c r="O185" s="57"/>
    </row>
    <row r="186" s="1" customFormat="1" ht="50" customHeight="1" spans="1:15">
      <c r="A186" s="35" t="s">
        <v>1101</v>
      </c>
      <c r="B186" s="36"/>
      <c r="C186" s="37"/>
      <c r="D186" s="38">
        <f>COUNTA(A187:A193)</f>
        <v>7</v>
      </c>
      <c r="E186" s="39"/>
      <c r="F186" s="39"/>
      <c r="G186" s="39"/>
      <c r="H186" s="45"/>
      <c r="I186" s="53">
        <f>SUM(I187:I193)</f>
        <v>440430</v>
      </c>
      <c r="J186" s="53">
        <f>SUM(J187:J193)</f>
        <v>65000</v>
      </c>
      <c r="K186" s="41"/>
      <c r="L186" s="41"/>
      <c r="M186" s="41"/>
      <c r="N186" s="41"/>
      <c r="O186" s="57"/>
    </row>
    <row r="187" s="12" customFormat="1" ht="115" customHeight="1" spans="1:15">
      <c r="A187" s="40">
        <f>SUBTOTAL(103,$C$7:C187)*1</f>
        <v>164</v>
      </c>
      <c r="B187" s="41" t="s">
        <v>1102</v>
      </c>
      <c r="C187" s="41" t="s">
        <v>1102</v>
      </c>
      <c r="D187" s="42" t="s">
        <v>1103</v>
      </c>
      <c r="E187" s="41" t="s">
        <v>297</v>
      </c>
      <c r="F187" s="41" t="s">
        <v>1104</v>
      </c>
      <c r="G187" s="48" t="s">
        <v>37</v>
      </c>
      <c r="H187" s="43">
        <v>5</v>
      </c>
      <c r="I187" s="55">
        <v>78805</v>
      </c>
      <c r="J187" s="55">
        <v>11000</v>
      </c>
      <c r="K187" s="41" t="s">
        <v>1105</v>
      </c>
      <c r="L187" s="76" t="s">
        <v>1106</v>
      </c>
      <c r="M187" s="41" t="s">
        <v>1107</v>
      </c>
      <c r="N187" s="41" t="s">
        <v>1101</v>
      </c>
      <c r="O187" s="57"/>
    </row>
    <row r="188" s="12" customFormat="1" ht="115" customHeight="1" spans="1:15">
      <c r="A188" s="40">
        <f>SUBTOTAL(103,$C$7:C188)*1</f>
        <v>165</v>
      </c>
      <c r="B188" s="41" t="s">
        <v>1108</v>
      </c>
      <c r="C188" s="41" t="s">
        <v>1108</v>
      </c>
      <c r="D188" s="42" t="s">
        <v>1109</v>
      </c>
      <c r="E188" s="41" t="s">
        <v>297</v>
      </c>
      <c r="F188" s="41" t="s">
        <v>1110</v>
      </c>
      <c r="G188" s="48" t="s">
        <v>37</v>
      </c>
      <c r="H188" s="43">
        <v>5</v>
      </c>
      <c r="I188" s="55">
        <v>40671</v>
      </c>
      <c r="J188" s="55">
        <v>4000</v>
      </c>
      <c r="K188" s="41" t="s">
        <v>1105</v>
      </c>
      <c r="L188" s="76" t="s">
        <v>1106</v>
      </c>
      <c r="M188" s="41" t="s">
        <v>1107</v>
      </c>
      <c r="N188" s="41" t="s">
        <v>1101</v>
      </c>
      <c r="O188" s="57"/>
    </row>
    <row r="189" s="15" customFormat="1" ht="115" customHeight="1" spans="1:15">
      <c r="A189" s="40">
        <f>SUBTOTAL(103,$C$7:C189)*1</f>
        <v>166</v>
      </c>
      <c r="B189" s="41" t="s">
        <v>1111</v>
      </c>
      <c r="C189" s="41" t="s">
        <v>1112</v>
      </c>
      <c r="D189" s="42" t="s">
        <v>1113</v>
      </c>
      <c r="E189" s="41" t="s">
        <v>121</v>
      </c>
      <c r="F189" s="41" t="s">
        <v>1114</v>
      </c>
      <c r="G189" s="48" t="s">
        <v>37</v>
      </c>
      <c r="H189" s="43">
        <v>5</v>
      </c>
      <c r="I189" s="55">
        <v>52399</v>
      </c>
      <c r="J189" s="55">
        <v>8000</v>
      </c>
      <c r="K189" s="41" t="s">
        <v>1115</v>
      </c>
      <c r="L189" s="41" t="s">
        <v>1116</v>
      </c>
      <c r="M189" s="41" t="s">
        <v>1117</v>
      </c>
      <c r="N189" s="41" t="s">
        <v>1101</v>
      </c>
      <c r="O189" s="57"/>
    </row>
    <row r="190" s="13" customFormat="1" ht="115" customHeight="1" spans="1:15">
      <c r="A190" s="40">
        <f>SUBTOTAL(103,$C$7:C190)*1</f>
        <v>167</v>
      </c>
      <c r="B190" s="41" t="s">
        <v>1118</v>
      </c>
      <c r="C190" s="41" t="s">
        <v>1118</v>
      </c>
      <c r="D190" s="42" t="s">
        <v>1119</v>
      </c>
      <c r="E190" s="41" t="s">
        <v>354</v>
      </c>
      <c r="F190" s="41" t="s">
        <v>1120</v>
      </c>
      <c r="G190" s="48" t="s">
        <v>37</v>
      </c>
      <c r="H190" s="43" t="s">
        <v>82</v>
      </c>
      <c r="I190" s="55">
        <v>25466</v>
      </c>
      <c r="J190" s="55">
        <v>8000</v>
      </c>
      <c r="K190" s="41" t="s">
        <v>1121</v>
      </c>
      <c r="L190" s="41" t="s">
        <v>1122</v>
      </c>
      <c r="M190" s="41" t="s">
        <v>1123</v>
      </c>
      <c r="N190" s="41" t="s">
        <v>1101</v>
      </c>
      <c r="O190" s="57"/>
    </row>
    <row r="191" s="13" customFormat="1" ht="115" customHeight="1" spans="1:15">
      <c r="A191" s="40">
        <f>SUBTOTAL(103,$C$7:C191)*1</f>
        <v>168</v>
      </c>
      <c r="B191" s="41" t="s">
        <v>1124</v>
      </c>
      <c r="C191" s="41" t="s">
        <v>1125</v>
      </c>
      <c r="D191" s="42" t="s">
        <v>1126</v>
      </c>
      <c r="E191" s="41" t="s">
        <v>727</v>
      </c>
      <c r="F191" s="41" t="s">
        <v>1127</v>
      </c>
      <c r="G191" s="41" t="s">
        <v>23</v>
      </c>
      <c r="H191" s="43">
        <v>12</v>
      </c>
      <c r="I191" s="55">
        <v>144975</v>
      </c>
      <c r="J191" s="55">
        <v>20000</v>
      </c>
      <c r="K191" s="41" t="s">
        <v>1128</v>
      </c>
      <c r="L191" s="41" t="s">
        <v>1129</v>
      </c>
      <c r="M191" s="41" t="s">
        <v>1107</v>
      </c>
      <c r="N191" s="41" t="s">
        <v>1101</v>
      </c>
      <c r="O191" s="57"/>
    </row>
    <row r="192" s="13" customFormat="1" ht="115" customHeight="1" spans="1:15">
      <c r="A192" s="40">
        <f>SUBTOTAL(103,$C$7:C192)*1</f>
        <v>169</v>
      </c>
      <c r="B192" s="41" t="s">
        <v>1130</v>
      </c>
      <c r="C192" s="41" t="s">
        <v>1131</v>
      </c>
      <c r="D192" s="42" t="s">
        <v>1132</v>
      </c>
      <c r="E192" s="41" t="s">
        <v>354</v>
      </c>
      <c r="F192" s="41" t="s">
        <v>1133</v>
      </c>
      <c r="G192" s="41" t="s">
        <v>37</v>
      </c>
      <c r="H192" s="43">
        <v>6</v>
      </c>
      <c r="I192" s="55">
        <v>65853</v>
      </c>
      <c r="J192" s="55">
        <v>8000</v>
      </c>
      <c r="K192" s="41" t="s">
        <v>1134</v>
      </c>
      <c r="L192" s="41" t="s">
        <v>1135</v>
      </c>
      <c r="M192" s="41" t="s">
        <v>1136</v>
      </c>
      <c r="N192" s="41" t="s">
        <v>1101</v>
      </c>
      <c r="O192" s="41"/>
    </row>
    <row r="193" s="13" customFormat="1" ht="115" customHeight="1" spans="1:15">
      <c r="A193" s="40">
        <f>SUBTOTAL(103,$C$7:C193)*1</f>
        <v>170</v>
      </c>
      <c r="B193" s="41" t="s">
        <v>1137</v>
      </c>
      <c r="C193" s="41" t="s">
        <v>1138</v>
      </c>
      <c r="D193" s="42" t="s">
        <v>1139</v>
      </c>
      <c r="E193" s="41" t="s">
        <v>318</v>
      </c>
      <c r="F193" s="41" t="s">
        <v>1140</v>
      </c>
      <c r="G193" s="41" t="s">
        <v>37</v>
      </c>
      <c r="H193" s="43">
        <v>10</v>
      </c>
      <c r="I193" s="55">
        <v>32261</v>
      </c>
      <c r="J193" s="55">
        <v>6000</v>
      </c>
      <c r="K193" s="41" t="s">
        <v>1141</v>
      </c>
      <c r="L193" s="41" t="s">
        <v>1142</v>
      </c>
      <c r="M193" s="41" t="s">
        <v>1143</v>
      </c>
      <c r="N193" s="41" t="s">
        <v>1101</v>
      </c>
      <c r="O193" s="41"/>
    </row>
    <row r="194" s="1" customFormat="1" ht="50" customHeight="1" spans="1:15">
      <c r="A194" s="35" t="s">
        <v>1144</v>
      </c>
      <c r="B194" s="36"/>
      <c r="C194" s="37"/>
      <c r="D194" s="38">
        <f>COUNTA(A195:A201)</f>
        <v>7</v>
      </c>
      <c r="E194" s="39"/>
      <c r="F194" s="39"/>
      <c r="G194" s="72"/>
      <c r="H194" s="45"/>
      <c r="I194" s="53">
        <f>SUM(I195:I201)</f>
        <v>985361.51</v>
      </c>
      <c r="J194" s="53">
        <f>SUM(J195:J201)</f>
        <v>36000</v>
      </c>
      <c r="K194" s="41"/>
      <c r="L194" s="41"/>
      <c r="M194" s="41"/>
      <c r="N194" s="41"/>
      <c r="O194" s="57"/>
    </row>
    <row r="195" s="12" customFormat="1" ht="115" customHeight="1" spans="1:15">
      <c r="A195" s="40">
        <f>SUBTOTAL(103,$C$7:C195)*1</f>
        <v>171</v>
      </c>
      <c r="B195" s="41" t="s">
        <v>1145</v>
      </c>
      <c r="C195" s="41" t="s">
        <v>1146</v>
      </c>
      <c r="D195" s="42" t="s">
        <v>1147</v>
      </c>
      <c r="E195" s="41" t="s">
        <v>531</v>
      </c>
      <c r="F195" s="41" t="s">
        <v>1148</v>
      </c>
      <c r="G195" s="41" t="s">
        <v>62</v>
      </c>
      <c r="H195" s="43" t="s">
        <v>525</v>
      </c>
      <c r="I195" s="55">
        <v>100000</v>
      </c>
      <c r="J195" s="55">
        <v>3000</v>
      </c>
      <c r="K195" s="41" t="s">
        <v>1149</v>
      </c>
      <c r="L195" s="41" t="s">
        <v>1150</v>
      </c>
      <c r="M195" s="41" t="s">
        <v>1151</v>
      </c>
      <c r="N195" s="41" t="s">
        <v>1144</v>
      </c>
      <c r="O195" s="57"/>
    </row>
    <row r="196" s="12" customFormat="1" ht="115" customHeight="1" spans="1:15">
      <c r="A196" s="40">
        <f>SUBTOTAL(103,$C$7:C196)*1</f>
        <v>172</v>
      </c>
      <c r="B196" s="41" t="s">
        <v>1152</v>
      </c>
      <c r="C196" s="41" t="s">
        <v>1153</v>
      </c>
      <c r="D196" s="42" t="s">
        <v>1154</v>
      </c>
      <c r="E196" s="41" t="s">
        <v>531</v>
      </c>
      <c r="F196" s="41" t="s">
        <v>1155</v>
      </c>
      <c r="G196" s="41" t="s">
        <v>62</v>
      </c>
      <c r="H196" s="43" t="s">
        <v>82</v>
      </c>
      <c r="I196" s="55">
        <v>450000</v>
      </c>
      <c r="J196" s="55">
        <v>4000</v>
      </c>
      <c r="K196" s="41" t="s">
        <v>1156</v>
      </c>
      <c r="L196" s="41" t="s">
        <v>1157</v>
      </c>
      <c r="M196" s="41" t="s">
        <v>1158</v>
      </c>
      <c r="N196" s="41" t="s">
        <v>1144</v>
      </c>
      <c r="O196" s="57"/>
    </row>
    <row r="197" s="13" customFormat="1" ht="135" customHeight="1" spans="1:15">
      <c r="A197" s="40">
        <f>SUBTOTAL(103,$C$7:C197)*1</f>
        <v>173</v>
      </c>
      <c r="B197" s="41" t="s">
        <v>1159</v>
      </c>
      <c r="C197" s="41" t="s">
        <v>1160</v>
      </c>
      <c r="D197" s="42" t="s">
        <v>1161</v>
      </c>
      <c r="E197" s="41" t="s">
        <v>197</v>
      </c>
      <c r="F197" s="41" t="s">
        <v>1162</v>
      </c>
      <c r="G197" s="48" t="s">
        <v>37</v>
      </c>
      <c r="H197" s="43" t="s">
        <v>525</v>
      </c>
      <c r="I197" s="55">
        <v>140000</v>
      </c>
      <c r="J197" s="55">
        <v>1000</v>
      </c>
      <c r="K197" s="41" t="s">
        <v>1149</v>
      </c>
      <c r="L197" s="41" t="s">
        <v>1163</v>
      </c>
      <c r="M197" s="41" t="s">
        <v>1164</v>
      </c>
      <c r="N197" s="41" t="s">
        <v>1144</v>
      </c>
      <c r="O197" s="57"/>
    </row>
    <row r="198" s="13" customFormat="1" ht="115" customHeight="1" spans="1:15">
      <c r="A198" s="40">
        <f>SUBTOTAL(103,$C$7:C198)*1</f>
        <v>174</v>
      </c>
      <c r="B198" s="41" t="s">
        <v>1165</v>
      </c>
      <c r="C198" s="41" t="s">
        <v>1166</v>
      </c>
      <c r="D198" s="42" t="s">
        <v>1167</v>
      </c>
      <c r="E198" s="41" t="s">
        <v>727</v>
      </c>
      <c r="F198" s="41" t="s">
        <v>1168</v>
      </c>
      <c r="G198" s="41" t="s">
        <v>37</v>
      </c>
      <c r="H198" s="43" t="s">
        <v>290</v>
      </c>
      <c r="I198" s="55">
        <v>68299</v>
      </c>
      <c r="J198" s="55">
        <v>4000</v>
      </c>
      <c r="K198" s="41" t="s">
        <v>1169</v>
      </c>
      <c r="L198" s="41" t="s">
        <v>39</v>
      </c>
      <c r="M198" s="41" t="s">
        <v>1170</v>
      </c>
      <c r="N198" s="41" t="s">
        <v>1144</v>
      </c>
      <c r="O198" s="57"/>
    </row>
    <row r="199" s="13" customFormat="1" ht="115" customHeight="1" spans="1:15">
      <c r="A199" s="40">
        <f>SUBTOTAL(103,$C$7:C199)*1</f>
        <v>175</v>
      </c>
      <c r="B199" s="41" t="s">
        <v>1171</v>
      </c>
      <c r="C199" s="41" t="s">
        <v>1172</v>
      </c>
      <c r="D199" s="42" t="s">
        <v>1173</v>
      </c>
      <c r="E199" s="41" t="s">
        <v>318</v>
      </c>
      <c r="F199" s="41" t="s">
        <v>1174</v>
      </c>
      <c r="G199" s="41" t="s">
        <v>23</v>
      </c>
      <c r="H199" s="43" t="s">
        <v>290</v>
      </c>
      <c r="I199" s="55">
        <v>34552</v>
      </c>
      <c r="J199" s="55">
        <v>10000</v>
      </c>
      <c r="K199" s="41" t="s">
        <v>1175</v>
      </c>
      <c r="L199" s="41" t="s">
        <v>1176</v>
      </c>
      <c r="M199" s="41" t="s">
        <v>1177</v>
      </c>
      <c r="N199" s="41" t="s">
        <v>1144</v>
      </c>
      <c r="O199" s="57"/>
    </row>
    <row r="200" s="12" customFormat="1" ht="115" customHeight="1" spans="1:15">
      <c r="A200" s="40">
        <f>SUBTOTAL(103,$C$7:C200)*1</f>
        <v>176</v>
      </c>
      <c r="B200" s="41" t="s">
        <v>1178</v>
      </c>
      <c r="C200" s="41" t="s">
        <v>1179</v>
      </c>
      <c r="D200" s="42" t="s">
        <v>1180</v>
      </c>
      <c r="E200" s="41" t="s">
        <v>288</v>
      </c>
      <c r="F200" s="41" t="s">
        <v>1181</v>
      </c>
      <c r="G200" s="41" t="s">
        <v>30</v>
      </c>
      <c r="H200" s="43" t="s">
        <v>290</v>
      </c>
      <c r="I200" s="55">
        <v>134010.51</v>
      </c>
      <c r="J200" s="55">
        <v>10000</v>
      </c>
      <c r="K200" s="41" t="s">
        <v>568</v>
      </c>
      <c r="L200" s="41" t="s">
        <v>39</v>
      </c>
      <c r="M200" s="41" t="s">
        <v>1182</v>
      </c>
      <c r="N200" s="41" t="s">
        <v>1144</v>
      </c>
      <c r="O200" s="57"/>
    </row>
    <row r="201" s="12" customFormat="1" ht="115" customHeight="1" spans="1:15">
      <c r="A201" s="40">
        <f>SUBTOTAL(103,$C$7:C201)*1</f>
        <v>177</v>
      </c>
      <c r="B201" s="41" t="s">
        <v>1183</v>
      </c>
      <c r="C201" s="41" t="s">
        <v>1183</v>
      </c>
      <c r="D201" s="42" t="s">
        <v>1184</v>
      </c>
      <c r="E201" s="41" t="s">
        <v>268</v>
      </c>
      <c r="F201" s="41" t="s">
        <v>1185</v>
      </c>
      <c r="G201" s="48" t="s">
        <v>37</v>
      </c>
      <c r="H201" s="43" t="s">
        <v>697</v>
      </c>
      <c r="I201" s="55">
        <v>58500</v>
      </c>
      <c r="J201" s="55">
        <v>4000</v>
      </c>
      <c r="K201" s="41" t="s">
        <v>1186</v>
      </c>
      <c r="L201" s="41" t="s">
        <v>39</v>
      </c>
      <c r="M201" s="41" t="s">
        <v>1187</v>
      </c>
      <c r="N201" s="41" t="s">
        <v>1144</v>
      </c>
      <c r="O201" s="57"/>
    </row>
    <row r="202" s="19" customFormat="1" ht="50" customHeight="1" spans="1:237">
      <c r="A202" s="35" t="s">
        <v>1188</v>
      </c>
      <c r="B202" s="36"/>
      <c r="C202" s="37"/>
      <c r="D202" s="38">
        <f>COUNTA(A203:A215)</f>
        <v>13</v>
      </c>
      <c r="E202" s="39"/>
      <c r="F202" s="39"/>
      <c r="G202" s="72"/>
      <c r="H202" s="45"/>
      <c r="I202" s="53">
        <f>SUM(I203:I215)</f>
        <v>1194220.2</v>
      </c>
      <c r="J202" s="53">
        <f>SUM(J203:J215)</f>
        <v>135300</v>
      </c>
      <c r="K202" s="41"/>
      <c r="L202" s="41"/>
      <c r="M202" s="41"/>
      <c r="N202" s="41"/>
      <c r="O202" s="57"/>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c r="DZ202" s="1"/>
      <c r="EA202" s="1"/>
      <c r="EB202" s="1"/>
      <c r="EC202" s="1"/>
      <c r="ED202" s="1"/>
      <c r="EE202" s="1"/>
      <c r="EF202" s="1"/>
      <c r="EG202" s="1"/>
      <c r="EH202" s="1"/>
      <c r="EI202" s="1"/>
      <c r="EJ202" s="1"/>
      <c r="EK202" s="1"/>
      <c r="EL202" s="1"/>
      <c r="EM202" s="1"/>
      <c r="EN202" s="1"/>
      <c r="EO202" s="1"/>
      <c r="EP202" s="1"/>
      <c r="EQ202" s="1"/>
      <c r="ER202" s="1"/>
      <c r="ES202" s="1"/>
      <c r="ET202" s="1"/>
      <c r="EU202" s="1"/>
      <c r="EV202" s="1"/>
      <c r="EW202" s="1"/>
      <c r="EX202" s="1"/>
      <c r="EY202" s="1"/>
      <c r="EZ202" s="1"/>
      <c r="FA202" s="1"/>
      <c r="FB202" s="1"/>
      <c r="FC202" s="1"/>
      <c r="FD202" s="1"/>
      <c r="FE202" s="1"/>
      <c r="FF202" s="1"/>
      <c r="FG202" s="1"/>
      <c r="FH202" s="1"/>
      <c r="FI202" s="1"/>
      <c r="FJ202" s="1"/>
      <c r="FK202" s="1"/>
      <c r="FL202" s="1"/>
      <c r="FM202" s="1"/>
      <c r="FN202" s="1"/>
      <c r="FO202" s="1"/>
      <c r="FP202" s="1"/>
      <c r="FQ202" s="1"/>
      <c r="FR202" s="1"/>
      <c r="FS202" s="1"/>
      <c r="FT202" s="1"/>
      <c r="FU202" s="1"/>
      <c r="FV202" s="1"/>
      <c r="FW202" s="1"/>
      <c r="FX202" s="1"/>
      <c r="FY202" s="1"/>
      <c r="FZ202" s="1"/>
      <c r="GA202" s="1"/>
      <c r="GB202" s="1"/>
      <c r="GC202" s="1"/>
      <c r="GD202" s="1"/>
      <c r="GE202" s="1"/>
      <c r="GF202" s="1"/>
      <c r="GG202" s="1"/>
      <c r="GH202" s="1"/>
      <c r="GI202" s="1"/>
      <c r="GJ202" s="1"/>
      <c r="GK202" s="1"/>
      <c r="GL202" s="1"/>
      <c r="GM202" s="1"/>
      <c r="GN202" s="1"/>
      <c r="GO202" s="1"/>
      <c r="GP202" s="1"/>
      <c r="GQ202" s="1"/>
      <c r="GR202" s="1"/>
      <c r="GS202" s="1"/>
      <c r="GT202" s="1"/>
      <c r="GU202" s="1"/>
      <c r="GV202" s="1"/>
      <c r="GW202" s="1"/>
      <c r="GX202" s="1"/>
      <c r="GY202" s="1"/>
      <c r="GZ202" s="1"/>
      <c r="HA202" s="1"/>
      <c r="HB202" s="1"/>
      <c r="HC202" s="1"/>
      <c r="HD202" s="1"/>
      <c r="HE202" s="1"/>
      <c r="HF202" s="1"/>
      <c r="HG202" s="1"/>
      <c r="HH202" s="1"/>
      <c r="HI202" s="1"/>
      <c r="HJ202" s="1"/>
      <c r="HK202" s="1"/>
      <c r="HL202" s="1"/>
      <c r="HM202" s="1"/>
      <c r="HN202" s="1"/>
      <c r="HO202" s="1"/>
      <c r="HP202" s="1"/>
      <c r="HQ202" s="1"/>
      <c r="HR202" s="1"/>
      <c r="HS202" s="1"/>
      <c r="HT202" s="1"/>
      <c r="HU202" s="1"/>
      <c r="HV202" s="1"/>
      <c r="HW202" s="1"/>
      <c r="HX202" s="1"/>
      <c r="HY202" s="1"/>
      <c r="HZ202" s="1"/>
      <c r="IA202" s="1"/>
      <c r="IB202" s="1"/>
      <c r="IC202" s="1"/>
    </row>
    <row r="203" s="20" customFormat="1" ht="115" customHeight="1" spans="1:237">
      <c r="A203" s="40">
        <f>SUBTOTAL(103,$C$7:C203)*1</f>
        <v>178</v>
      </c>
      <c r="B203" s="41" t="s">
        <v>1189</v>
      </c>
      <c r="C203" s="41" t="s">
        <v>1190</v>
      </c>
      <c r="D203" s="41" t="s">
        <v>1191</v>
      </c>
      <c r="E203" s="41" t="s">
        <v>531</v>
      </c>
      <c r="F203" s="41" t="s">
        <v>1192</v>
      </c>
      <c r="G203" s="48" t="s">
        <v>37</v>
      </c>
      <c r="H203" s="43">
        <v>3</v>
      </c>
      <c r="I203" s="55">
        <v>85963.2</v>
      </c>
      <c r="J203" s="55">
        <v>30000</v>
      </c>
      <c r="K203" s="41" t="s">
        <v>1193</v>
      </c>
      <c r="L203" s="41" t="s">
        <v>1194</v>
      </c>
      <c r="M203" s="41" t="s">
        <v>1195</v>
      </c>
      <c r="N203" s="41" t="s">
        <v>1188</v>
      </c>
      <c r="O203" s="57"/>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c r="BG203" s="12"/>
      <c r="BH203" s="12"/>
      <c r="BI203" s="12"/>
      <c r="BJ203" s="12"/>
      <c r="BK203" s="12"/>
      <c r="BL203" s="12"/>
      <c r="BM203" s="12"/>
      <c r="BN203" s="12"/>
      <c r="BO203" s="12"/>
      <c r="BP203" s="12"/>
      <c r="BQ203" s="12"/>
      <c r="BR203" s="12"/>
      <c r="BS203" s="12"/>
      <c r="BT203" s="12"/>
      <c r="BU203" s="12"/>
      <c r="BV203" s="12"/>
      <c r="BW203" s="12"/>
      <c r="BX203" s="12"/>
      <c r="BY203" s="12"/>
      <c r="BZ203" s="12"/>
      <c r="CA203" s="12"/>
      <c r="CB203" s="12"/>
      <c r="CC203" s="12"/>
      <c r="CD203" s="12"/>
      <c r="CE203" s="12"/>
      <c r="CF203" s="12"/>
      <c r="CG203" s="12"/>
      <c r="CH203" s="12"/>
      <c r="CI203" s="12"/>
      <c r="CJ203" s="12"/>
      <c r="CK203" s="12"/>
      <c r="CL203" s="12"/>
      <c r="CM203" s="12"/>
      <c r="CN203" s="12"/>
      <c r="CO203" s="12"/>
      <c r="CP203" s="12"/>
      <c r="CQ203" s="12"/>
      <c r="CR203" s="12"/>
      <c r="CS203" s="12"/>
      <c r="CT203" s="12"/>
      <c r="CU203" s="12"/>
      <c r="CV203" s="12"/>
      <c r="CW203" s="12"/>
      <c r="CX203" s="12"/>
      <c r="CY203" s="12"/>
      <c r="CZ203" s="12"/>
      <c r="DA203" s="12"/>
      <c r="DB203" s="12"/>
      <c r="DC203" s="12"/>
      <c r="DD203" s="12"/>
      <c r="DE203" s="12"/>
      <c r="DF203" s="12"/>
      <c r="DG203" s="12"/>
      <c r="DH203" s="12"/>
      <c r="DI203" s="12"/>
      <c r="DJ203" s="12"/>
      <c r="DK203" s="12"/>
      <c r="DL203" s="12"/>
      <c r="DM203" s="12"/>
      <c r="DN203" s="12"/>
      <c r="DO203" s="12"/>
      <c r="DP203" s="12"/>
      <c r="DQ203" s="12"/>
      <c r="DR203" s="12"/>
      <c r="DS203" s="12"/>
      <c r="DT203" s="12"/>
      <c r="DU203" s="12"/>
      <c r="DV203" s="12"/>
      <c r="DW203" s="12"/>
      <c r="DX203" s="12"/>
      <c r="DY203" s="12"/>
      <c r="DZ203" s="12"/>
      <c r="EA203" s="12"/>
      <c r="EB203" s="12"/>
      <c r="EC203" s="12"/>
      <c r="ED203" s="12"/>
      <c r="EE203" s="12"/>
      <c r="EF203" s="12"/>
      <c r="EG203" s="12"/>
      <c r="EH203" s="12"/>
      <c r="EI203" s="12"/>
      <c r="EJ203" s="12"/>
      <c r="EK203" s="12"/>
      <c r="EL203" s="12"/>
      <c r="EM203" s="12"/>
      <c r="EN203" s="12"/>
      <c r="EO203" s="12"/>
      <c r="EP203" s="12"/>
      <c r="EQ203" s="12"/>
      <c r="ER203" s="12"/>
      <c r="ES203" s="12"/>
      <c r="ET203" s="12"/>
      <c r="EU203" s="12"/>
      <c r="EV203" s="12"/>
      <c r="EW203" s="12"/>
      <c r="EX203" s="12"/>
      <c r="EY203" s="12"/>
      <c r="EZ203" s="12"/>
      <c r="FA203" s="12"/>
      <c r="FB203" s="12"/>
      <c r="FC203" s="12"/>
      <c r="FD203" s="12"/>
      <c r="FE203" s="12"/>
      <c r="FF203" s="12"/>
      <c r="FG203" s="12"/>
      <c r="FH203" s="12"/>
      <c r="FI203" s="12"/>
      <c r="FJ203" s="12"/>
      <c r="FK203" s="12"/>
      <c r="FL203" s="12"/>
      <c r="FM203" s="12"/>
      <c r="FN203" s="12"/>
      <c r="FO203" s="12"/>
      <c r="FP203" s="12"/>
      <c r="FQ203" s="12"/>
      <c r="FR203" s="12"/>
      <c r="FS203" s="12"/>
      <c r="FT203" s="12"/>
      <c r="FU203" s="12"/>
      <c r="FV203" s="12"/>
      <c r="FW203" s="12"/>
      <c r="FX203" s="12"/>
      <c r="FY203" s="12"/>
      <c r="FZ203" s="12"/>
      <c r="GA203" s="12"/>
      <c r="GB203" s="12"/>
      <c r="GC203" s="12"/>
      <c r="GD203" s="12"/>
      <c r="GE203" s="12"/>
      <c r="GF203" s="12"/>
      <c r="GG203" s="12"/>
      <c r="GH203" s="12"/>
      <c r="GI203" s="12"/>
      <c r="GJ203" s="12"/>
      <c r="GK203" s="12"/>
      <c r="GL203" s="12"/>
      <c r="GM203" s="12"/>
      <c r="GN203" s="12"/>
      <c r="GO203" s="12"/>
      <c r="GP203" s="12"/>
      <c r="GQ203" s="12"/>
      <c r="GR203" s="12"/>
      <c r="GS203" s="12"/>
      <c r="GT203" s="12"/>
      <c r="GU203" s="12"/>
      <c r="GV203" s="12"/>
      <c r="GW203" s="12"/>
      <c r="GX203" s="12"/>
      <c r="GY203" s="12"/>
      <c r="GZ203" s="12"/>
      <c r="HA203" s="12"/>
      <c r="HB203" s="12"/>
      <c r="HC203" s="12"/>
      <c r="HD203" s="12"/>
      <c r="HE203" s="12"/>
      <c r="HF203" s="12"/>
      <c r="HG203" s="12"/>
      <c r="HH203" s="12"/>
      <c r="HI203" s="12"/>
      <c r="HJ203" s="12"/>
      <c r="HK203" s="12"/>
      <c r="HL203" s="12"/>
      <c r="HM203" s="12"/>
      <c r="HN203" s="12"/>
      <c r="HO203" s="12"/>
      <c r="HP203" s="12"/>
      <c r="HQ203" s="12"/>
      <c r="HR203" s="12"/>
      <c r="HS203" s="12"/>
      <c r="HT203" s="12"/>
      <c r="HU203" s="12"/>
      <c r="HV203" s="12"/>
      <c r="HW203" s="12"/>
      <c r="HX203" s="12"/>
      <c r="HY203" s="12"/>
      <c r="HZ203" s="12"/>
      <c r="IA203" s="12"/>
      <c r="IB203" s="12"/>
      <c r="IC203" s="12"/>
    </row>
    <row r="204" s="8" customFormat="1" ht="115" customHeight="1" spans="1:237">
      <c r="A204" s="40">
        <f>SUBTOTAL(103,$C$7:C204)*1</f>
        <v>179</v>
      </c>
      <c r="B204" s="41" t="s">
        <v>1196</v>
      </c>
      <c r="C204" s="41" t="s">
        <v>1197</v>
      </c>
      <c r="D204" s="41" t="s">
        <v>1198</v>
      </c>
      <c r="E204" s="41" t="s">
        <v>121</v>
      </c>
      <c r="F204" s="41" t="s">
        <v>1199</v>
      </c>
      <c r="G204" s="41" t="s">
        <v>23</v>
      </c>
      <c r="H204" s="43">
        <v>3</v>
      </c>
      <c r="I204" s="55">
        <v>30002</v>
      </c>
      <c r="J204" s="55">
        <v>15000</v>
      </c>
      <c r="K204" s="41" t="s">
        <v>1200</v>
      </c>
      <c r="L204" s="41" t="s">
        <v>1201</v>
      </c>
      <c r="M204" s="41" t="s">
        <v>1202</v>
      </c>
      <c r="N204" s="41" t="s">
        <v>1188</v>
      </c>
      <c r="O204" s="57"/>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c r="AR204" s="15"/>
      <c r="AS204" s="15"/>
      <c r="AT204" s="15"/>
      <c r="AU204" s="15"/>
      <c r="AV204" s="15"/>
      <c r="AW204" s="15"/>
      <c r="AX204" s="15"/>
      <c r="AY204" s="15"/>
      <c r="AZ204" s="15"/>
      <c r="BA204" s="15"/>
      <c r="BB204" s="15"/>
      <c r="BC204" s="15"/>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c r="HS204" s="15"/>
      <c r="HT204" s="15"/>
      <c r="HU204" s="15"/>
      <c r="HV204" s="15"/>
      <c r="HW204" s="15"/>
      <c r="HX204" s="15"/>
      <c r="HY204" s="15"/>
      <c r="HZ204" s="15"/>
      <c r="IA204" s="15"/>
      <c r="IB204" s="15"/>
      <c r="IC204" s="15"/>
    </row>
    <row r="205" s="8" customFormat="1" ht="115" customHeight="1" spans="1:237">
      <c r="A205" s="40">
        <f>SUBTOTAL(103,$C$7:C205)*1</f>
        <v>180</v>
      </c>
      <c r="B205" s="41" t="s">
        <v>1203</v>
      </c>
      <c r="C205" s="41" t="s">
        <v>1203</v>
      </c>
      <c r="D205" s="41" t="s">
        <v>1204</v>
      </c>
      <c r="E205" s="41" t="s">
        <v>121</v>
      </c>
      <c r="F205" s="41" t="s">
        <v>1205</v>
      </c>
      <c r="G205" s="41" t="s">
        <v>37</v>
      </c>
      <c r="H205" s="43">
        <v>5</v>
      </c>
      <c r="I205" s="55">
        <v>35000</v>
      </c>
      <c r="J205" s="55">
        <v>15000</v>
      </c>
      <c r="K205" s="48" t="s">
        <v>1206</v>
      </c>
      <c r="L205" s="48" t="s">
        <v>1207</v>
      </c>
      <c r="M205" s="41" t="s">
        <v>1208</v>
      </c>
      <c r="N205" s="41" t="s">
        <v>1188</v>
      </c>
      <c r="O205" s="57"/>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c r="BC205" s="15"/>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c r="HS205" s="15"/>
      <c r="HT205" s="15"/>
      <c r="HU205" s="15"/>
      <c r="HV205" s="15"/>
      <c r="HW205" s="15"/>
      <c r="HX205" s="15"/>
      <c r="HY205" s="15"/>
      <c r="HZ205" s="15"/>
      <c r="IA205" s="15"/>
      <c r="IB205" s="15"/>
      <c r="IC205" s="15"/>
    </row>
    <row r="206" s="20" customFormat="1" ht="115" customHeight="1" spans="1:237">
      <c r="A206" s="40">
        <f>SUBTOTAL(103,$C$7:C206)*1</f>
        <v>181</v>
      </c>
      <c r="B206" s="41" t="s">
        <v>1209</v>
      </c>
      <c r="C206" s="41" t="s">
        <v>1209</v>
      </c>
      <c r="D206" s="41" t="s">
        <v>1210</v>
      </c>
      <c r="E206" s="41" t="s">
        <v>955</v>
      </c>
      <c r="F206" s="41" t="s">
        <v>1211</v>
      </c>
      <c r="G206" s="48" t="s">
        <v>23</v>
      </c>
      <c r="H206" s="43">
        <v>7</v>
      </c>
      <c r="I206" s="55">
        <v>40000</v>
      </c>
      <c r="J206" s="55">
        <v>20000</v>
      </c>
      <c r="K206" s="41" t="s">
        <v>1212</v>
      </c>
      <c r="L206" s="48" t="s">
        <v>1213</v>
      </c>
      <c r="M206" s="41" t="s">
        <v>1214</v>
      </c>
      <c r="N206" s="41" t="s">
        <v>1188</v>
      </c>
      <c r="O206" s="57"/>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row>
    <row r="207" s="20" customFormat="1" ht="115" customHeight="1" spans="1:237">
      <c r="A207" s="40">
        <f>SUBTOTAL(103,$C$7:C207)*1</f>
        <v>182</v>
      </c>
      <c r="B207" s="41" t="s">
        <v>1215</v>
      </c>
      <c r="C207" s="41" t="s">
        <v>1215</v>
      </c>
      <c r="D207" s="41" t="s">
        <v>1216</v>
      </c>
      <c r="E207" s="41" t="s">
        <v>590</v>
      </c>
      <c r="F207" s="41" t="s">
        <v>1217</v>
      </c>
      <c r="G207" s="48" t="s">
        <v>23</v>
      </c>
      <c r="H207" s="43">
        <v>5</v>
      </c>
      <c r="I207" s="55">
        <v>15000</v>
      </c>
      <c r="J207" s="55">
        <v>3000</v>
      </c>
      <c r="K207" s="41" t="s">
        <v>1218</v>
      </c>
      <c r="L207" s="41" t="s">
        <v>1219</v>
      </c>
      <c r="M207" s="41" t="s">
        <v>1220</v>
      </c>
      <c r="N207" s="41" t="s">
        <v>1188</v>
      </c>
      <c r="O207" s="57"/>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row>
    <row r="208" s="7" customFormat="1" ht="115" customHeight="1" spans="1:237">
      <c r="A208" s="40">
        <f>SUBTOTAL(103,$C$7:C208)*1</f>
        <v>183</v>
      </c>
      <c r="B208" s="41" t="s">
        <v>1221</v>
      </c>
      <c r="C208" s="41" t="s">
        <v>1222</v>
      </c>
      <c r="D208" s="42" t="s">
        <v>1223</v>
      </c>
      <c r="E208" s="41" t="s">
        <v>197</v>
      </c>
      <c r="F208" s="41" t="s">
        <v>1224</v>
      </c>
      <c r="G208" s="48" t="s">
        <v>37</v>
      </c>
      <c r="H208" s="43">
        <v>3</v>
      </c>
      <c r="I208" s="55">
        <v>81334</v>
      </c>
      <c r="J208" s="55">
        <v>10000</v>
      </c>
      <c r="K208" s="41" t="s">
        <v>1225</v>
      </c>
      <c r="L208" s="41" t="s">
        <v>39</v>
      </c>
      <c r="M208" s="41" t="s">
        <v>1195</v>
      </c>
      <c r="N208" s="41" t="s">
        <v>1188</v>
      </c>
      <c r="O208" s="57"/>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c r="HU208" s="13"/>
      <c r="HV208" s="13"/>
      <c r="HW208" s="13"/>
      <c r="HX208" s="13"/>
      <c r="HY208" s="13"/>
      <c r="HZ208" s="13"/>
      <c r="IA208" s="13"/>
      <c r="IB208" s="13"/>
      <c r="IC208" s="13"/>
    </row>
    <row r="209" s="7" customFormat="1" ht="115" customHeight="1" spans="1:237">
      <c r="A209" s="40">
        <f>SUBTOTAL(103,$C$7:C209)*1</f>
        <v>184</v>
      </c>
      <c r="B209" s="41" t="s">
        <v>1226</v>
      </c>
      <c r="C209" s="41" t="s">
        <v>1227</v>
      </c>
      <c r="D209" s="41" t="s">
        <v>1228</v>
      </c>
      <c r="E209" s="41" t="s">
        <v>318</v>
      </c>
      <c r="F209" s="41" t="s">
        <v>1229</v>
      </c>
      <c r="G209" s="41" t="s">
        <v>23</v>
      </c>
      <c r="H209" s="43">
        <v>7</v>
      </c>
      <c r="I209" s="55">
        <v>17695</v>
      </c>
      <c r="J209" s="55">
        <v>3000</v>
      </c>
      <c r="K209" s="41" t="s">
        <v>1230</v>
      </c>
      <c r="L209" s="41" t="s">
        <v>1231</v>
      </c>
      <c r="M209" s="41" t="s">
        <v>1232</v>
      </c>
      <c r="N209" s="41" t="s">
        <v>1188</v>
      </c>
      <c r="O209" s="57"/>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c r="HU209" s="13"/>
      <c r="HV209" s="13"/>
      <c r="HW209" s="13"/>
      <c r="HX209" s="13"/>
      <c r="HY209" s="13"/>
      <c r="HZ209" s="13"/>
      <c r="IA209" s="13"/>
      <c r="IB209" s="13"/>
      <c r="IC209" s="13"/>
    </row>
    <row r="210" s="7" customFormat="1" ht="115" customHeight="1" spans="1:237">
      <c r="A210" s="40">
        <f>SUBTOTAL(103,$C$7:C210)*1</f>
        <v>185</v>
      </c>
      <c r="B210" s="41" t="s">
        <v>1233</v>
      </c>
      <c r="C210" s="41" t="s">
        <v>1234</v>
      </c>
      <c r="D210" s="41" t="s">
        <v>1235</v>
      </c>
      <c r="E210" s="41" t="s">
        <v>727</v>
      </c>
      <c r="F210" s="41" t="s">
        <v>1236</v>
      </c>
      <c r="G210" s="41" t="s">
        <v>37</v>
      </c>
      <c r="H210" s="43">
        <v>10</v>
      </c>
      <c r="I210" s="55">
        <v>110000</v>
      </c>
      <c r="J210" s="55">
        <v>3000</v>
      </c>
      <c r="K210" s="41" t="s">
        <v>1237</v>
      </c>
      <c r="L210" s="41" t="s">
        <v>1238</v>
      </c>
      <c r="M210" s="41" t="s">
        <v>1239</v>
      </c>
      <c r="N210" s="41" t="s">
        <v>1188</v>
      </c>
      <c r="O210" s="57"/>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c r="HU210" s="13"/>
      <c r="HV210" s="13"/>
      <c r="HW210" s="13"/>
      <c r="HX210" s="13"/>
      <c r="HY210" s="13"/>
      <c r="HZ210" s="13"/>
      <c r="IA210" s="13"/>
      <c r="IB210" s="13"/>
      <c r="IC210" s="13"/>
    </row>
    <row r="211" s="7" customFormat="1" ht="115" customHeight="1" spans="1:237">
      <c r="A211" s="40">
        <f>SUBTOTAL(103,$C$7:C211)*1</f>
        <v>186</v>
      </c>
      <c r="B211" s="41" t="s">
        <v>1240</v>
      </c>
      <c r="C211" s="41" t="s">
        <v>1241</v>
      </c>
      <c r="D211" s="41" t="s">
        <v>1242</v>
      </c>
      <c r="E211" s="41" t="s">
        <v>79</v>
      </c>
      <c r="F211" s="41" t="s">
        <v>1243</v>
      </c>
      <c r="G211" s="41" t="s">
        <v>62</v>
      </c>
      <c r="H211" s="43">
        <v>10</v>
      </c>
      <c r="I211" s="55">
        <v>156972</v>
      </c>
      <c r="J211" s="55">
        <v>5000</v>
      </c>
      <c r="K211" s="41" t="s">
        <v>1244</v>
      </c>
      <c r="L211" s="41" t="s">
        <v>1245</v>
      </c>
      <c r="M211" s="41" t="s">
        <v>1239</v>
      </c>
      <c r="N211" s="41" t="s">
        <v>1188</v>
      </c>
      <c r="O211" s="57"/>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c r="HU211" s="13"/>
      <c r="HV211" s="13"/>
      <c r="HW211" s="13"/>
      <c r="HX211" s="13"/>
      <c r="HY211" s="13"/>
      <c r="HZ211" s="13"/>
      <c r="IA211" s="13"/>
      <c r="IB211" s="13"/>
      <c r="IC211" s="13"/>
    </row>
    <row r="212" s="20" customFormat="1" ht="115" customHeight="1" spans="1:237">
      <c r="A212" s="40">
        <f>SUBTOTAL(103,$C$7:C212)*1</f>
        <v>187</v>
      </c>
      <c r="B212" s="41" t="s">
        <v>1246</v>
      </c>
      <c r="C212" s="41" t="s">
        <v>1247</v>
      </c>
      <c r="D212" s="41" t="s">
        <v>1248</v>
      </c>
      <c r="E212" s="41" t="s">
        <v>212</v>
      </c>
      <c r="F212" s="41" t="s">
        <v>1249</v>
      </c>
      <c r="G212" s="41" t="s">
        <v>62</v>
      </c>
      <c r="H212" s="43">
        <v>5</v>
      </c>
      <c r="I212" s="55">
        <v>500000</v>
      </c>
      <c r="J212" s="55">
        <v>2500</v>
      </c>
      <c r="K212" s="48" t="s">
        <v>1250</v>
      </c>
      <c r="L212" s="48" t="s">
        <v>1251</v>
      </c>
      <c r="M212" s="41" t="s">
        <v>1252</v>
      </c>
      <c r="N212" s="41" t="s">
        <v>1188</v>
      </c>
      <c r="O212" s="57"/>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row>
    <row r="213" s="20" customFormat="1" ht="115" customHeight="1" spans="1:237">
      <c r="A213" s="40">
        <f>SUBTOTAL(103,$C$7:C213)*1</f>
        <v>188</v>
      </c>
      <c r="B213" s="41" t="s">
        <v>1253</v>
      </c>
      <c r="C213" s="41" t="s">
        <v>1254</v>
      </c>
      <c r="D213" s="41" t="s">
        <v>1255</v>
      </c>
      <c r="E213" s="41" t="s">
        <v>227</v>
      </c>
      <c r="F213" s="41" t="s">
        <v>1256</v>
      </c>
      <c r="G213" s="48" t="s">
        <v>37</v>
      </c>
      <c r="H213" s="43">
        <v>7</v>
      </c>
      <c r="I213" s="55">
        <v>32000</v>
      </c>
      <c r="J213" s="55">
        <v>4000</v>
      </c>
      <c r="K213" s="41" t="s">
        <v>1257</v>
      </c>
      <c r="L213" s="41" t="s">
        <v>1258</v>
      </c>
      <c r="M213" s="41" t="s">
        <v>1259</v>
      </c>
      <c r="N213" s="41" t="s">
        <v>1188</v>
      </c>
      <c r="O213" s="57"/>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row>
    <row r="214" s="20" customFormat="1" ht="115" customHeight="1" spans="1:237">
      <c r="A214" s="40">
        <f>SUBTOTAL(103,$C$7:C214)*1</f>
        <v>189</v>
      </c>
      <c r="B214" s="41" t="s">
        <v>1260</v>
      </c>
      <c r="C214" s="41" t="s">
        <v>1261</v>
      </c>
      <c r="D214" s="41" t="s">
        <v>1262</v>
      </c>
      <c r="E214" s="41" t="s">
        <v>227</v>
      </c>
      <c r="F214" s="41" t="s">
        <v>1263</v>
      </c>
      <c r="G214" s="41" t="s">
        <v>37</v>
      </c>
      <c r="H214" s="43">
        <v>5</v>
      </c>
      <c r="I214" s="55">
        <v>59000</v>
      </c>
      <c r="J214" s="55">
        <v>8000</v>
      </c>
      <c r="K214" s="48" t="s">
        <v>1264</v>
      </c>
      <c r="L214" s="48" t="s">
        <v>1265</v>
      </c>
      <c r="M214" s="41" t="s">
        <v>1266</v>
      </c>
      <c r="N214" s="41" t="s">
        <v>1188</v>
      </c>
      <c r="O214" s="57"/>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row>
    <row r="215" s="7" customFormat="1" ht="115" customHeight="1" spans="1:237">
      <c r="A215" s="40">
        <f>SUBTOTAL(103,$C$7:C215)*1</f>
        <v>190</v>
      </c>
      <c r="B215" s="41" t="s">
        <v>1267</v>
      </c>
      <c r="C215" s="41" t="s">
        <v>1268</v>
      </c>
      <c r="D215" s="42" t="s">
        <v>1269</v>
      </c>
      <c r="E215" s="41" t="s">
        <v>197</v>
      </c>
      <c r="F215" s="41" t="s">
        <v>1270</v>
      </c>
      <c r="G215" s="41" t="s">
        <v>23</v>
      </c>
      <c r="H215" s="43" t="s">
        <v>82</v>
      </c>
      <c r="I215" s="69">
        <v>31254</v>
      </c>
      <c r="J215" s="55">
        <v>16800</v>
      </c>
      <c r="K215" s="41" t="s">
        <v>1271</v>
      </c>
      <c r="L215" s="41" t="s">
        <v>1272</v>
      </c>
      <c r="M215" s="41" t="s">
        <v>1273</v>
      </c>
      <c r="N215" s="41" t="s">
        <v>1188</v>
      </c>
      <c r="O215" s="48"/>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c r="HU215" s="13"/>
      <c r="HV215" s="13"/>
      <c r="HW215" s="13"/>
      <c r="HX215" s="13"/>
      <c r="HY215" s="13"/>
      <c r="HZ215" s="13"/>
      <c r="IA215" s="13"/>
      <c r="IB215" s="13"/>
      <c r="IC215" s="13"/>
    </row>
    <row r="216" spans="4:4">
      <c r="D216" s="77"/>
    </row>
    <row r="217" spans="4:4">
      <c r="D217" s="77"/>
    </row>
    <row r="218" spans="4:4">
      <c r="D218" s="77"/>
    </row>
    <row r="219" spans="4:4">
      <c r="D219" s="77"/>
    </row>
    <row r="220" spans="4:4">
      <c r="D220" s="77"/>
    </row>
    <row r="221" spans="4:4">
      <c r="D221" s="77"/>
    </row>
    <row r="222" spans="4:4">
      <c r="D222" s="77"/>
    </row>
    <row r="223" spans="4:4">
      <c r="D223" s="77"/>
    </row>
    <row r="224" spans="4:4">
      <c r="D224" s="77"/>
    </row>
    <row r="225" spans="4:4">
      <c r="D225" s="77"/>
    </row>
    <row r="226" spans="4:4">
      <c r="D226" s="77"/>
    </row>
    <row r="227" spans="4:4">
      <c r="D227" s="77"/>
    </row>
    <row r="228" spans="4:4">
      <c r="D228" s="77"/>
    </row>
    <row r="229" spans="4:4">
      <c r="D229" s="77"/>
    </row>
    <row r="230" spans="4:4">
      <c r="D230" s="77"/>
    </row>
    <row r="231" spans="4:4">
      <c r="D231" s="77"/>
    </row>
    <row r="232" spans="4:4">
      <c r="D232" s="77"/>
    </row>
    <row r="233" spans="4:4">
      <c r="D233" s="77"/>
    </row>
    <row r="234" spans="4:4">
      <c r="D234" s="77"/>
    </row>
    <row r="235" spans="4:4">
      <c r="D235" s="77"/>
    </row>
    <row r="236" spans="4:4">
      <c r="D236" s="77"/>
    </row>
    <row r="237" spans="9:10">
      <c r="I237" s="78"/>
      <c r="J237" s="78"/>
    </row>
  </sheetData>
  <autoFilter ref="A4:IC236">
    <extLst/>
  </autoFilter>
  <mergeCells count="24">
    <mergeCell ref="A1:C1"/>
    <mergeCell ref="A2:O2"/>
    <mergeCell ref="M3:O3"/>
    <mergeCell ref="A5:C5"/>
    <mergeCell ref="A6:C6"/>
    <mergeCell ref="A13:C13"/>
    <mergeCell ref="A18:C18"/>
    <mergeCell ref="A23:C23"/>
    <mergeCell ref="A25:C25"/>
    <mergeCell ref="A27:C27"/>
    <mergeCell ref="A29:C29"/>
    <mergeCell ref="A52:C52"/>
    <mergeCell ref="A60:C60"/>
    <mergeCell ref="A76:C76"/>
    <mergeCell ref="A92:C92"/>
    <mergeCell ref="A107:C107"/>
    <mergeCell ref="A129:C129"/>
    <mergeCell ref="A142:C142"/>
    <mergeCell ref="A156:C156"/>
    <mergeCell ref="A168:C168"/>
    <mergeCell ref="A178:C178"/>
    <mergeCell ref="A186:C186"/>
    <mergeCell ref="A194:C194"/>
    <mergeCell ref="A202:C202"/>
  </mergeCells>
  <conditionalFormatting sqref="D50">
    <cfRule type="duplicateValues" dxfId="0" priority="5"/>
  </conditionalFormatting>
  <conditionalFormatting sqref="B182">
    <cfRule type="duplicateValues" dxfId="1" priority="4"/>
  </conditionalFormatting>
  <conditionalFormatting sqref="C182">
    <cfRule type="duplicateValues" dxfId="1" priority="3"/>
  </conditionalFormatting>
  <conditionalFormatting sqref="B183">
    <cfRule type="duplicateValues" dxfId="1" priority="2"/>
  </conditionalFormatting>
  <conditionalFormatting sqref="C183">
    <cfRule type="duplicateValues" dxfId="1" priority="1"/>
  </conditionalFormatting>
  <pageMargins left="0.429166666666667" right="0.388888888888889" top="0.509027777777778" bottom="0.55" header="0.509027777777778" footer="0.309027777777778"/>
  <pageSetup paperSize="8" scale="75" orientation="landscape" horizontalDpi="600" verticalDpi="600"/>
  <headerFooter alignWithMargins="0" scaleWithDoc="0">
    <oddFooter>&amp;C第 &amp;P 页，共 &amp;N 页</oddFooter>
  </headerFooter>
  <ignoredErrors>
    <ignoredError sqref="H17:H215" numberStoredAsText="1"/>
  </ignoredErrors>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按责任单位分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A1201092</cp:lastModifiedBy>
  <dcterms:created xsi:type="dcterms:W3CDTF">2020-12-26T00:15:00Z</dcterms:created>
  <cp:lastPrinted>2021-07-18T11:38:00Z</cp:lastPrinted>
  <dcterms:modified xsi:type="dcterms:W3CDTF">2023-07-20T09:01:03Z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y fmtid="{D5CDD505-2E9C-101B-9397-08002B2CF9AE}" pid="3" name="ICV">
    <vt:lpwstr>FF0B38EE25984D5EB2804847A5FE6035</vt:lpwstr>
  </property>
  <property fmtid="{D5CDD505-2E9C-101B-9397-08002B2CF9AE}" pid="4" name="KSOReadingLayout">
    <vt:bool>true</vt:bool>
  </property>
</Properties>
</file>