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s>
  <definedNames>
    <definedName name="_xlnm.Print_Area" localSheetId="0">'Sheet1'!$A$1:$J$31</definedName>
    <definedName name="_xlnm.Print_Titles" localSheetId="0">'Sheet1'!$4:$4</definedName>
    <definedName name="_xlnm._FilterDatabase" localSheetId="0" hidden="1">'Sheet1'!$A$4:$J$31</definedName>
  </definedNames>
  <calcPr fullCalcOnLoad="1"/>
</workbook>
</file>

<file path=xl/sharedStrings.xml><?xml version="1.0" encoding="utf-8"?>
<sst xmlns="http://schemas.openxmlformats.org/spreadsheetml/2006/main" count="141" uniqueCount="108">
  <si>
    <t>附件1</t>
  </si>
  <si>
    <t>2021年第三批自治区层面统筹推进重大项目（新开工）进度目标责任表</t>
  </si>
  <si>
    <t>序号</t>
  </si>
  <si>
    <t>项目名称</t>
  </si>
  <si>
    <t>项目代码</t>
  </si>
  <si>
    <t>项目分类</t>
  </si>
  <si>
    <t>主要建设内容及规模</t>
  </si>
  <si>
    <t>建设起止年限</t>
  </si>
  <si>
    <t>总投资</t>
  </si>
  <si>
    <t>项目业主</t>
  </si>
  <si>
    <t>责任单位</t>
  </si>
  <si>
    <t>备注</t>
  </si>
  <si>
    <t>合计</t>
  </si>
  <si>
    <t>南宁市人民政府</t>
  </si>
  <si>
    <t>南宁产投创新产业园三期项目</t>
  </si>
  <si>
    <t>2101-450109-04-01-288832</t>
  </si>
  <si>
    <t>汽车工业</t>
  </si>
  <si>
    <t>总建筑面积约20万平方米，建设标准厂房、综合动力站等设施。引进新能源汽车产业链生产产业。</t>
  </si>
  <si>
    <t>2021-2023年</t>
  </si>
  <si>
    <t>广西白马新能源汽车配件有限公司</t>
  </si>
  <si>
    <t>产投五象振邦产业园</t>
  </si>
  <si>
    <t>2104-450108-04-05-974265</t>
  </si>
  <si>
    <t>电子信息工业</t>
  </si>
  <si>
    <t>总建筑面积约11万平方米，建设标准厂房、仓库、中试研发等配套设施。引进元器件、半导体、电子制造产业。</t>
  </si>
  <si>
    <t>南宁产投智创五象投资开发有限责任公司</t>
  </si>
  <si>
    <t>产投经开海城产业园项目</t>
  </si>
  <si>
    <t>2104-450112-04-01-313512</t>
  </si>
  <si>
    <t>医药制造工业</t>
  </si>
  <si>
    <t>总建筑面积约25万平方米，建设标准车间、中试车间、研发中心等配套设施。引进生物医药、医疗器械产业。</t>
  </si>
  <si>
    <t>南宁产投智创经开投资开发有限责任公司</t>
  </si>
  <si>
    <t>柳州市人民政府</t>
  </si>
  <si>
    <t>年产320万套汽车车身零部件自动化生产基地项目</t>
  </si>
  <si>
    <t>2019-450210-36-03-005006</t>
  </si>
  <si>
    <t>总建筑面积约5万平方米，建设汽车车身零部件自动化生产基地，生产各类汽车零部件产品。</t>
  </si>
  <si>
    <t>柳州市天河汽配有限责任公司</t>
  </si>
  <si>
    <t>桂林市人民政府</t>
  </si>
  <si>
    <t>永福县液化石油气钢瓶及配件生产项目</t>
  </si>
  <si>
    <t>2020-450326-34-03-034164</t>
  </si>
  <si>
    <t>机械工业</t>
  </si>
  <si>
    <t>配备4条钢瓶、1条瓶阀等生产线，建设原料、产品仓库等设施。</t>
  </si>
  <si>
    <t>2021-2022年</t>
  </si>
  <si>
    <t>广西传来特种设备制造有限公司</t>
  </si>
  <si>
    <t>北海市人民政府</t>
  </si>
  <si>
    <t>北海市北郊水厂二期工程</t>
  </si>
  <si>
    <t>2019-450502-46-01-027046</t>
  </si>
  <si>
    <t>供水工程</t>
  </si>
  <si>
    <t>新建预臭氧接触池、气浮池、平流沉淀池等设施，新增每日15万立方米的供水能力。</t>
  </si>
  <si>
    <t>北海市供水有限责任公司</t>
  </si>
  <si>
    <t>钦州市人民政府</t>
  </si>
  <si>
    <t>钦州港金谷港区金鼓江作业区19号泊位工程项目</t>
  </si>
  <si>
    <t>2019-450700-55-02-044012</t>
  </si>
  <si>
    <t>沿海水运</t>
  </si>
  <si>
    <t>新建1个5万吨级液化烃泊位，设计年通过能力264.5万吨，建设码头水工、装卸工艺设备等配套设施。</t>
  </si>
  <si>
    <t>广西华临码头有限公司</t>
  </si>
  <si>
    <t>贵港市人民政府</t>
  </si>
  <si>
    <t>贵港市高铁综合客运枢纽工程</t>
  </si>
  <si>
    <t>2018-450800-47-01-031019</t>
  </si>
  <si>
    <t>其他交通设施</t>
  </si>
  <si>
    <t>总建筑面积约7.62万平方米，建设长途客运站、换乘大厅，以及站前广场、发车位、站务用房、综合房屋等配套设施。</t>
  </si>
  <si>
    <t>贵港市宏港城乡建设投资有限责任公司</t>
  </si>
  <si>
    <t>年产12万套互感器生产线项目</t>
  </si>
  <si>
    <t>2019-450803-40-03-008543</t>
  </si>
  <si>
    <t>电力产业</t>
  </si>
  <si>
    <t>总建筑面积1.7万平方米，建设2个车间、生产研发楼、其它辅助用房。</t>
  </si>
  <si>
    <t>广西国煌电力科技有限公司</t>
  </si>
  <si>
    <t>广西贵港市盈康食品有限公司年屠宰200万头生猪及配套冷链项目</t>
  </si>
  <si>
    <t>2019-450803-13-03-002625</t>
  </si>
  <si>
    <t>食品工业</t>
  </si>
  <si>
    <t>建设生猪屠宰、加工、冷链配送等工程，配套建设污水处理系统、除臭处理系统、厂区道路等设施。</t>
  </si>
  <si>
    <t>2021-2024年</t>
  </si>
  <si>
    <t>广西贵港市盈康食品有限公司</t>
  </si>
  <si>
    <t>九凌湖片区文体康养基础设施建设项目</t>
  </si>
  <si>
    <t>2103-450800-04-01-755582</t>
  </si>
  <si>
    <t>体育事业</t>
  </si>
  <si>
    <t>总建筑面积24万平方米，建设九凌湖体育公园、体育训练康养中心、足球训练基地等工程，以及体育场地、游客中心、赛事服务中心等设施。</t>
  </si>
  <si>
    <t>贵港市金衡投资有限公司</t>
  </si>
  <si>
    <t>玉林市人民政府</t>
  </si>
  <si>
    <t>广西陆川乡村振兴农民工创业园建设项目</t>
  </si>
  <si>
    <t>2020-450922-41-01-056258</t>
  </si>
  <si>
    <t>制造业</t>
  </si>
  <si>
    <t>总建筑面积约23.7万平方米，建设标准厂房、综合楼、道路等配套附属设施。引进广东威王集团小家电生产、机器人等电器生产线项目。</t>
  </si>
  <si>
    <t>陆川县工业投资有限公司</t>
  </si>
  <si>
    <t>来宾市人民政府</t>
  </si>
  <si>
    <t>中电投广西合山洛山5万千瓦风电场</t>
  </si>
  <si>
    <t>2017-451381-44-02-021326</t>
  </si>
  <si>
    <t>能源</t>
  </si>
  <si>
    <t>总装机容量48.4兆瓦，建设16台风电机组、配套升压站、送出线路。</t>
  </si>
  <si>
    <t>中电投电力工程有限公司</t>
  </si>
  <si>
    <t>崇左市人民政府</t>
  </si>
  <si>
    <t>崇左市（天等县）蔗叶养牛产业扶贫项目（一期）</t>
  </si>
  <si>
    <t>2020-451425-03-01-025928</t>
  </si>
  <si>
    <t>畜牧业</t>
  </si>
  <si>
    <t>生产区建筑面积约33.4万平方米，建设生产繁殖育区、辅助生产区及其他基础设施等。</t>
  </si>
  <si>
    <t>天等县鑫牛投资有限责任公司</t>
  </si>
  <si>
    <t>凭祥边境经济合作区水果小镇东盟中草药系列加工配套设施建设项目</t>
  </si>
  <si>
    <t>2020-451481-50-01-032474</t>
  </si>
  <si>
    <t>其他农业</t>
  </si>
  <si>
    <t>总建筑面积约11.1万平方米，建设标准厂房、公共配套设施、水果小镇景观提升改造工程等设施。</t>
  </si>
  <si>
    <t>广西凭祥水果小镇工业发展投资建设有限公司</t>
  </si>
  <si>
    <t>大新硕龙口岸（升格）基础设施工程-硕龙口岸（岩应通道）</t>
  </si>
  <si>
    <t>2018-451424-47-01-029382</t>
  </si>
  <si>
    <t>其他市政基础设施</t>
  </si>
  <si>
    <t>总建筑面积约2万平方米，建设联检申报楼、海关查验设施、检验检疫设施等。</t>
  </si>
  <si>
    <t>广西养利农业投资开发有限公司</t>
  </si>
  <si>
    <t>广西华天宝制药有限公司厂房建设项目</t>
  </si>
  <si>
    <t>2020-451425-27-03-009924</t>
  </si>
  <si>
    <t>总建筑面积约3.5万平方米，建设制剂车间、提取车间、仓库、综合楼、锅炉房等。</t>
  </si>
  <si>
    <t>广西华天宝制药有限公司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</si>
</sst>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0.00_ "/>
  </numFmts>
  <fonts count="55">
    <font>
      <sz val="12"/>
      <name val="宋体"/>
      <family val="0"/>
    </font>
    <font>
      <sz val="11"/>
      <color indexed="8"/>
      <name val="宋体"/>
      <family val="0"/>
    </font>
    <font>
      <b/>
      <sz val="11"/>
      <color indexed="8"/>
      <name val="宋体"/>
      <family val="0"/>
    </font>
    <font>
      <sz val="11"/>
      <name val="宋体"/>
      <family val="0"/>
    </font>
    <font>
      <sz val="18"/>
      <color indexed="8"/>
      <name val="宋体"/>
      <family val="0"/>
    </font>
    <font>
      <sz val="16"/>
      <name val="黑体"/>
      <family val="0"/>
    </font>
    <font>
      <sz val="28"/>
      <name val="方正小标宋简体"/>
      <family val="4"/>
    </font>
    <font>
      <sz val="16"/>
      <name val="宋体"/>
      <family val="0"/>
    </font>
    <font>
      <b/>
      <sz val="18"/>
      <name val="宋体"/>
      <family val="0"/>
    </font>
    <font>
      <b/>
      <sz val="16"/>
      <name val="宋体"/>
      <family val="0"/>
    </font>
    <font>
      <sz val="1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8"/>
      <color indexed="8"/>
      <name val="Calibri"/>
      <family val="0"/>
    </font>
    <font>
      <sz val="11"/>
      <name val="Calibri"/>
      <family val="0"/>
    </font>
    <font>
      <sz val="16"/>
      <name val="Calibri"/>
      <family val="0"/>
    </font>
    <font>
      <b/>
      <sz val="18"/>
      <name val="Calibri"/>
      <family val="0"/>
    </font>
    <font>
      <b/>
      <sz val="16"/>
      <name val="Calibri"/>
      <family val="0"/>
    </font>
    <font>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7">
    <xf numFmtId="0" fontId="0" fillId="0" borderId="0" xfId="0"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Alignment="1">
      <alignment vertical="center"/>
    </xf>
    <xf numFmtId="0" fontId="34" fillId="0" borderId="0" xfId="0" applyFont="1" applyFill="1" applyBorder="1" applyAlignment="1">
      <alignment horizontal="left" vertical="center"/>
    </xf>
    <xf numFmtId="0" fontId="49"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1" fillId="0" borderId="0" xfId="0" applyFont="1" applyFill="1" applyAlignment="1">
      <alignment horizontal="right"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177" fontId="53" fillId="0" borderId="9" xfId="0" applyNumberFormat="1" applyFont="1" applyFill="1" applyBorder="1" applyAlignment="1">
      <alignment horizontal="center" vertical="center" wrapText="1"/>
    </xf>
    <xf numFmtId="0" fontId="53"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left" vertical="center" wrapText="1"/>
    </xf>
    <xf numFmtId="177" fontId="51"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left" vertical="center" wrapText="1"/>
    </xf>
    <xf numFmtId="0" fontId="51"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177" fontId="9" fillId="0" borderId="9" xfId="0" applyNumberFormat="1" applyFont="1" applyFill="1" applyBorder="1" applyAlignment="1">
      <alignment horizontal="center" vertical="center" wrapText="1"/>
    </xf>
    <xf numFmtId="0" fontId="0" fillId="0" borderId="0" xfId="0" applyFill="1" applyAlignment="1">
      <alignment horizontal="left" vertical="center"/>
    </xf>
    <xf numFmtId="0" fontId="54" fillId="0" borderId="0" xfId="0" applyFont="1" applyFill="1" applyBorder="1" applyAlignment="1">
      <alignment vertical="center" wrapText="1"/>
    </xf>
    <xf numFmtId="0" fontId="48" fillId="0" borderId="0" xfId="0" applyFont="1" applyFill="1" applyBorder="1" applyAlignment="1">
      <alignment vertical="center"/>
    </xf>
    <xf numFmtId="178" fontId="51" fillId="0" borderId="9" xfId="0" applyNumberFormat="1" applyFont="1" applyFill="1" applyBorder="1" applyAlignment="1">
      <alignment horizontal="left" vertical="center" wrapText="1"/>
    </xf>
    <xf numFmtId="0" fontId="34" fillId="0" borderId="9" xfId="0" applyFont="1" applyFill="1" applyBorder="1" applyAlignment="1">
      <alignment vertical="center"/>
    </xf>
    <xf numFmtId="0" fontId="3" fillId="0" borderId="9" xfId="0" applyFont="1" applyFill="1" applyBorder="1" applyAlignment="1">
      <alignment vertical="center"/>
    </xf>
    <xf numFmtId="0" fontId="54"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39"/>
  <sheetViews>
    <sheetView tabSelected="1" view="pageBreakPreview" zoomScale="55" zoomScaleNormal="55" zoomScaleSheetLayoutView="55" workbookViewId="0" topLeftCell="A1">
      <pane ySplit="4" topLeftCell="A5" activePane="bottomLeft" state="frozen"/>
      <selection pane="bottomLeft" activeCell="T7" sqref="T7"/>
    </sheetView>
  </sheetViews>
  <sheetFormatPr defaultColWidth="9.00390625" defaultRowHeight="14.25"/>
  <cols>
    <col min="1" max="1" width="5.875" style="2" customWidth="1"/>
    <col min="2" max="2" width="29.125" style="6" customWidth="1"/>
    <col min="3" max="3" width="14.75390625" style="6" customWidth="1"/>
    <col min="4" max="4" width="8.25390625" style="2" customWidth="1"/>
    <col min="5" max="5" width="43.875" style="6" customWidth="1"/>
    <col min="6" max="6" width="16.375" style="6" customWidth="1"/>
    <col min="7" max="7" width="13.375" style="2" customWidth="1"/>
    <col min="8" max="8" width="16.375" style="1" customWidth="1"/>
    <col min="9" max="9" width="10.875" style="7" customWidth="1"/>
    <col min="10" max="10" width="7.625" style="7" customWidth="1"/>
    <col min="11" max="243" width="9.00390625" style="1" customWidth="1"/>
  </cols>
  <sheetData>
    <row r="1" spans="1:10" s="1" customFormat="1" ht="39" customHeight="1">
      <c r="A1" s="8" t="s">
        <v>0</v>
      </c>
      <c r="B1" s="8"/>
      <c r="C1" s="9"/>
      <c r="D1" s="10"/>
      <c r="E1" s="9"/>
      <c r="F1" s="9"/>
      <c r="G1" s="10"/>
      <c r="H1" s="11"/>
      <c r="I1" s="41"/>
      <c r="J1" s="41"/>
    </row>
    <row r="2" spans="1:10" s="1" customFormat="1" ht="55.5" customHeight="1">
      <c r="A2" s="12" t="s">
        <v>1</v>
      </c>
      <c r="B2" s="12"/>
      <c r="C2" s="13"/>
      <c r="D2" s="12"/>
      <c r="E2" s="12"/>
      <c r="F2" s="12"/>
      <c r="G2" s="12"/>
      <c r="H2" s="12"/>
      <c r="I2" s="12"/>
      <c r="J2" s="12"/>
    </row>
    <row r="3" spans="1:10" s="1" customFormat="1" ht="30" customHeight="1">
      <c r="A3" s="10"/>
      <c r="B3" s="9"/>
      <c r="C3" s="9"/>
      <c r="D3" s="10"/>
      <c r="E3" s="9"/>
      <c r="F3" s="9"/>
      <c r="G3" s="10"/>
      <c r="H3" s="14"/>
      <c r="I3" s="14"/>
      <c r="J3" s="14"/>
    </row>
    <row r="4" spans="1:10" s="2" customFormat="1" ht="90.75" customHeight="1">
      <c r="A4" s="15" t="s">
        <v>2</v>
      </c>
      <c r="B4" s="15" t="s">
        <v>3</v>
      </c>
      <c r="C4" s="15" t="s">
        <v>4</v>
      </c>
      <c r="D4" s="15" t="s">
        <v>5</v>
      </c>
      <c r="E4" s="15" t="s">
        <v>6</v>
      </c>
      <c r="F4" s="15" t="s">
        <v>7</v>
      </c>
      <c r="G4" s="15" t="s">
        <v>8</v>
      </c>
      <c r="H4" s="15" t="s">
        <v>9</v>
      </c>
      <c r="I4" s="15" t="s">
        <v>10</v>
      </c>
      <c r="J4" s="15" t="s">
        <v>11</v>
      </c>
    </row>
    <row r="5" spans="1:243" s="3" customFormat="1" ht="43.5" customHeight="1">
      <c r="A5" s="16"/>
      <c r="B5" s="16" t="s">
        <v>12</v>
      </c>
      <c r="C5" s="17">
        <f>C12+C23+C27+C6+C10+C16+C14+C18+C25</f>
        <v>17</v>
      </c>
      <c r="D5" s="16"/>
      <c r="E5" s="18"/>
      <c r="F5" s="18"/>
      <c r="G5" s="19">
        <f>G12+G23+G27+G6+G10+G16+G14+G18+G25</f>
        <v>741336.52</v>
      </c>
      <c r="H5" s="16"/>
      <c r="I5" s="27"/>
      <c r="J5" s="27"/>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row>
    <row r="6" spans="1:10" s="1" customFormat="1" ht="51" customHeight="1">
      <c r="A6" s="16"/>
      <c r="B6" s="20" t="s">
        <v>13</v>
      </c>
      <c r="C6" s="17">
        <f>COUNT(A7:A9)</f>
        <v>3</v>
      </c>
      <c r="D6" s="16"/>
      <c r="E6" s="18"/>
      <c r="F6" s="18"/>
      <c r="G6" s="19">
        <f>SUM(G7:G9)</f>
        <v>182329.32</v>
      </c>
      <c r="H6" s="20"/>
      <c r="I6" s="27"/>
      <c r="J6" s="27"/>
    </row>
    <row r="7" spans="1:10" s="1" customFormat="1" ht="84" customHeight="1">
      <c r="A7" s="21">
        <v>1</v>
      </c>
      <c r="B7" s="22" t="s">
        <v>14</v>
      </c>
      <c r="C7" s="23" t="s">
        <v>15</v>
      </c>
      <c r="D7" s="21" t="s">
        <v>16</v>
      </c>
      <c r="E7" s="22" t="s">
        <v>17</v>
      </c>
      <c r="F7" s="24" t="s">
        <v>18</v>
      </c>
      <c r="G7" s="25">
        <v>49000</v>
      </c>
      <c r="H7" s="22" t="s">
        <v>19</v>
      </c>
      <c r="I7" s="43" t="s">
        <v>13</v>
      </c>
      <c r="J7" s="27"/>
    </row>
    <row r="8" spans="1:10" s="1" customFormat="1" ht="99.75" customHeight="1">
      <c r="A8" s="21">
        <v>2</v>
      </c>
      <c r="B8" s="22" t="s">
        <v>20</v>
      </c>
      <c r="C8" s="23" t="s">
        <v>21</v>
      </c>
      <c r="D8" s="21" t="s">
        <v>22</v>
      </c>
      <c r="E8" s="22" t="s">
        <v>23</v>
      </c>
      <c r="F8" s="24" t="s">
        <v>18</v>
      </c>
      <c r="G8" s="25">
        <v>32729.32</v>
      </c>
      <c r="H8" s="22" t="s">
        <v>24</v>
      </c>
      <c r="I8" s="43" t="s">
        <v>13</v>
      </c>
      <c r="J8" s="27"/>
    </row>
    <row r="9" spans="1:10" s="1" customFormat="1" ht="97.5" customHeight="1">
      <c r="A9" s="21">
        <v>3</v>
      </c>
      <c r="B9" s="22" t="s">
        <v>25</v>
      </c>
      <c r="C9" s="23" t="s">
        <v>26</v>
      </c>
      <c r="D9" s="21" t="s">
        <v>27</v>
      </c>
      <c r="E9" s="22" t="s">
        <v>28</v>
      </c>
      <c r="F9" s="24" t="s">
        <v>18</v>
      </c>
      <c r="G9" s="25">
        <v>100600</v>
      </c>
      <c r="H9" s="22" t="s">
        <v>29</v>
      </c>
      <c r="I9" s="43" t="s">
        <v>13</v>
      </c>
      <c r="J9" s="27"/>
    </row>
    <row r="10" spans="1:10" s="1" customFormat="1" ht="51" customHeight="1">
      <c r="A10" s="16"/>
      <c r="B10" s="20" t="s">
        <v>30</v>
      </c>
      <c r="C10" s="17">
        <f>COUNT(A11:A11)</f>
        <v>1</v>
      </c>
      <c r="D10" s="16"/>
      <c r="E10" s="18"/>
      <c r="F10" s="26"/>
      <c r="G10" s="19">
        <f>SUM(G11:G11)</f>
        <v>26000</v>
      </c>
      <c r="H10" s="20"/>
      <c r="I10" s="22"/>
      <c r="J10" s="27"/>
    </row>
    <row r="11" spans="1:10" s="1" customFormat="1" ht="79.5" customHeight="1">
      <c r="A11" s="21">
        <v>1</v>
      </c>
      <c r="B11" s="22" t="s">
        <v>31</v>
      </c>
      <c r="C11" s="23" t="s">
        <v>32</v>
      </c>
      <c r="D11" s="21" t="s">
        <v>16</v>
      </c>
      <c r="E11" s="22" t="s">
        <v>33</v>
      </c>
      <c r="F11" s="24" t="s">
        <v>18</v>
      </c>
      <c r="G11" s="25">
        <v>26000</v>
      </c>
      <c r="H11" s="27" t="s">
        <v>34</v>
      </c>
      <c r="I11" s="22" t="s">
        <v>30</v>
      </c>
      <c r="J11" s="27"/>
    </row>
    <row r="12" spans="1:10" s="1" customFormat="1" ht="42.75" customHeight="1">
      <c r="A12" s="20"/>
      <c r="B12" s="20" t="s">
        <v>35</v>
      </c>
      <c r="C12" s="17">
        <f>COUNTA(A13:A13)</f>
        <v>1</v>
      </c>
      <c r="D12" s="16"/>
      <c r="E12" s="20"/>
      <c r="F12" s="20"/>
      <c r="G12" s="19">
        <f>SUM(G13:G13)</f>
        <v>13000</v>
      </c>
      <c r="H12" s="27"/>
      <c r="I12" s="27"/>
      <c r="J12" s="44"/>
    </row>
    <row r="13" spans="1:10" s="1" customFormat="1" ht="93.75" customHeight="1">
      <c r="A13" s="21">
        <v>1</v>
      </c>
      <c r="B13" s="22" t="s">
        <v>36</v>
      </c>
      <c r="C13" s="23" t="s">
        <v>37</v>
      </c>
      <c r="D13" s="21" t="s">
        <v>38</v>
      </c>
      <c r="E13" s="22" t="s">
        <v>39</v>
      </c>
      <c r="F13" s="24" t="s">
        <v>40</v>
      </c>
      <c r="G13" s="25">
        <v>13000</v>
      </c>
      <c r="H13" s="22" t="s">
        <v>41</v>
      </c>
      <c r="I13" s="22" t="s">
        <v>35</v>
      </c>
      <c r="J13" s="22"/>
    </row>
    <row r="14" spans="1:10" s="1" customFormat="1" ht="51" customHeight="1">
      <c r="A14" s="16"/>
      <c r="B14" s="20" t="s">
        <v>42</v>
      </c>
      <c r="C14" s="17">
        <f>COUNT(A15:A15)</f>
        <v>1</v>
      </c>
      <c r="D14" s="16"/>
      <c r="E14" s="18"/>
      <c r="F14" s="26"/>
      <c r="G14" s="19">
        <f>SUM(G15:G15)</f>
        <v>32000</v>
      </c>
      <c r="H14" s="20"/>
      <c r="I14" s="22"/>
      <c r="J14" s="27"/>
    </row>
    <row r="15" spans="1:10" s="4" customFormat="1" ht="90" customHeight="1">
      <c r="A15" s="28">
        <v>1</v>
      </c>
      <c r="B15" s="29" t="s">
        <v>43</v>
      </c>
      <c r="C15" s="30" t="s">
        <v>44</v>
      </c>
      <c r="D15" s="28" t="s">
        <v>45</v>
      </c>
      <c r="E15" s="31" t="s">
        <v>46</v>
      </c>
      <c r="F15" s="32" t="s">
        <v>18</v>
      </c>
      <c r="G15" s="33">
        <v>32000</v>
      </c>
      <c r="H15" s="31" t="s">
        <v>47</v>
      </c>
      <c r="I15" s="31" t="s">
        <v>42</v>
      </c>
      <c r="J15" s="45"/>
    </row>
    <row r="16" spans="1:10" s="1" customFormat="1" ht="51" customHeight="1">
      <c r="A16" s="16"/>
      <c r="B16" s="20" t="s">
        <v>48</v>
      </c>
      <c r="C16" s="17">
        <f>COUNT(A17:A17)</f>
        <v>1</v>
      </c>
      <c r="D16" s="16"/>
      <c r="E16" s="18"/>
      <c r="F16" s="26"/>
      <c r="G16" s="19">
        <f>SUM(G17:G17)</f>
        <v>62077.88</v>
      </c>
      <c r="H16" s="20"/>
      <c r="I16" s="22"/>
      <c r="J16" s="27"/>
    </row>
    <row r="17" spans="1:10" s="1" customFormat="1" ht="90" customHeight="1">
      <c r="A17" s="21">
        <v>1</v>
      </c>
      <c r="B17" s="22" t="s">
        <v>49</v>
      </c>
      <c r="C17" s="22" t="s">
        <v>50</v>
      </c>
      <c r="D17" s="21" t="s">
        <v>51</v>
      </c>
      <c r="E17" s="22" t="s">
        <v>52</v>
      </c>
      <c r="F17" s="24" t="s">
        <v>40</v>
      </c>
      <c r="G17" s="25">
        <v>62077.88</v>
      </c>
      <c r="H17" s="27" t="s">
        <v>53</v>
      </c>
      <c r="I17" s="22" t="s">
        <v>48</v>
      </c>
      <c r="J17" s="27"/>
    </row>
    <row r="18" spans="1:10" s="1" customFormat="1" ht="51" customHeight="1">
      <c r="A18" s="16"/>
      <c r="B18" s="20" t="s">
        <v>54</v>
      </c>
      <c r="C18" s="17">
        <f>COUNT(A19:A22)</f>
        <v>4</v>
      </c>
      <c r="D18" s="16"/>
      <c r="E18" s="18"/>
      <c r="F18" s="26"/>
      <c r="G18" s="19">
        <f>SUM(G19:G22)</f>
        <v>199728</v>
      </c>
      <c r="H18" s="20"/>
      <c r="I18" s="22"/>
      <c r="J18" s="27"/>
    </row>
    <row r="19" spans="1:10" s="4" customFormat="1" ht="90" customHeight="1">
      <c r="A19" s="28">
        <v>1</v>
      </c>
      <c r="B19" s="29" t="s">
        <v>55</v>
      </c>
      <c r="C19" s="30" t="s">
        <v>56</v>
      </c>
      <c r="D19" s="28" t="s">
        <v>57</v>
      </c>
      <c r="E19" s="31" t="s">
        <v>58</v>
      </c>
      <c r="F19" s="32" t="s">
        <v>18</v>
      </c>
      <c r="G19" s="33">
        <v>43057</v>
      </c>
      <c r="H19" s="31" t="s">
        <v>59</v>
      </c>
      <c r="I19" s="31" t="s">
        <v>54</v>
      </c>
      <c r="J19" s="45"/>
    </row>
    <row r="20" spans="1:10" s="4" customFormat="1" ht="90" customHeight="1">
      <c r="A20" s="28">
        <v>2</v>
      </c>
      <c r="B20" s="29" t="s">
        <v>60</v>
      </c>
      <c r="C20" s="30" t="s">
        <v>61</v>
      </c>
      <c r="D20" s="28" t="s">
        <v>62</v>
      </c>
      <c r="E20" s="31" t="s">
        <v>63</v>
      </c>
      <c r="F20" s="32" t="s">
        <v>40</v>
      </c>
      <c r="G20" s="33">
        <v>11000</v>
      </c>
      <c r="H20" s="31" t="s">
        <v>64</v>
      </c>
      <c r="I20" s="31" t="s">
        <v>54</v>
      </c>
      <c r="J20" s="45"/>
    </row>
    <row r="21" spans="1:10" s="4" customFormat="1" ht="90" customHeight="1">
      <c r="A21" s="28">
        <v>3</v>
      </c>
      <c r="B21" s="29" t="s">
        <v>65</v>
      </c>
      <c r="C21" s="30" t="s">
        <v>66</v>
      </c>
      <c r="D21" s="28" t="s">
        <v>67</v>
      </c>
      <c r="E21" s="31" t="s">
        <v>68</v>
      </c>
      <c r="F21" s="32" t="s">
        <v>69</v>
      </c>
      <c r="G21" s="33">
        <v>30771</v>
      </c>
      <c r="H21" s="31" t="s">
        <v>70</v>
      </c>
      <c r="I21" s="31" t="s">
        <v>54</v>
      </c>
      <c r="J21" s="45"/>
    </row>
    <row r="22" spans="1:10" s="4" customFormat="1" ht="114" customHeight="1">
      <c r="A22" s="28">
        <v>4</v>
      </c>
      <c r="B22" s="29" t="s">
        <v>71</v>
      </c>
      <c r="C22" s="30" t="s">
        <v>72</v>
      </c>
      <c r="D22" s="28" t="s">
        <v>73</v>
      </c>
      <c r="E22" s="31" t="s">
        <v>74</v>
      </c>
      <c r="F22" s="32" t="s">
        <v>69</v>
      </c>
      <c r="G22" s="33">
        <v>114900</v>
      </c>
      <c r="H22" s="31" t="s">
        <v>75</v>
      </c>
      <c r="I22" s="31" t="s">
        <v>54</v>
      </c>
      <c r="J22" s="45"/>
    </row>
    <row r="23" spans="1:10" s="1" customFormat="1" ht="51" customHeight="1">
      <c r="A23" s="16"/>
      <c r="B23" s="20" t="s">
        <v>76</v>
      </c>
      <c r="C23" s="17">
        <f>COUNT(A24:A24)</f>
        <v>1</v>
      </c>
      <c r="D23" s="16"/>
      <c r="E23" s="18"/>
      <c r="F23" s="26"/>
      <c r="G23" s="19">
        <f>SUM(G24)</f>
        <v>101678.06</v>
      </c>
      <c r="H23" s="20"/>
      <c r="I23" s="27"/>
      <c r="J23" s="27"/>
    </row>
    <row r="24" spans="1:10" s="1" customFormat="1" ht="90" customHeight="1">
      <c r="A24" s="21">
        <v>1</v>
      </c>
      <c r="B24" s="22" t="s">
        <v>77</v>
      </c>
      <c r="C24" s="22" t="s">
        <v>78</v>
      </c>
      <c r="D24" s="21" t="s">
        <v>79</v>
      </c>
      <c r="E24" s="22" t="s">
        <v>80</v>
      </c>
      <c r="F24" s="24" t="s">
        <v>18</v>
      </c>
      <c r="G24" s="25">
        <v>101678.06</v>
      </c>
      <c r="H24" s="27" t="s">
        <v>81</v>
      </c>
      <c r="I24" s="27" t="s">
        <v>76</v>
      </c>
      <c r="J24" s="27"/>
    </row>
    <row r="25" spans="1:10" s="4" customFormat="1" ht="48.75" customHeight="1">
      <c r="A25" s="34"/>
      <c r="B25" s="35" t="s">
        <v>82</v>
      </c>
      <c r="C25" s="36">
        <f>COUNTA(A26)</f>
        <v>1</v>
      </c>
      <c r="D25" s="34"/>
      <c r="E25" s="37"/>
      <c r="F25" s="38"/>
      <c r="G25" s="39">
        <f>SUM(G26)</f>
        <v>44382</v>
      </c>
      <c r="H25" s="31"/>
      <c r="I25" s="45"/>
      <c r="J25" s="45"/>
    </row>
    <row r="26" spans="1:10" s="1" customFormat="1" ht="135.75" customHeight="1">
      <c r="A26" s="28">
        <v>1</v>
      </c>
      <c r="B26" s="27" t="s">
        <v>83</v>
      </c>
      <c r="C26" s="22" t="s">
        <v>84</v>
      </c>
      <c r="D26" s="21" t="s">
        <v>85</v>
      </c>
      <c r="E26" s="27" t="s">
        <v>86</v>
      </c>
      <c r="F26" s="27" t="s">
        <v>40</v>
      </c>
      <c r="G26" s="25">
        <v>44382</v>
      </c>
      <c r="H26" s="27" t="s">
        <v>87</v>
      </c>
      <c r="I26" s="22" t="s">
        <v>82</v>
      </c>
      <c r="J26" s="44"/>
    </row>
    <row r="27" spans="1:10" s="1" customFormat="1" ht="51" customHeight="1">
      <c r="A27" s="16"/>
      <c r="B27" s="20" t="s">
        <v>88</v>
      </c>
      <c r="C27" s="17">
        <f>COUNT(A28:A31)</f>
        <v>4</v>
      </c>
      <c r="D27" s="16"/>
      <c r="E27" s="18"/>
      <c r="F27" s="26"/>
      <c r="G27" s="19">
        <f>SUM(G28:G31)</f>
        <v>80141.26</v>
      </c>
      <c r="H27" s="20"/>
      <c r="I27" s="27"/>
      <c r="J27" s="27"/>
    </row>
    <row r="28" spans="1:10" s="1" customFormat="1" ht="90" customHeight="1">
      <c r="A28" s="21">
        <v>1</v>
      </c>
      <c r="B28" s="22" t="s">
        <v>89</v>
      </c>
      <c r="C28" s="22" t="s">
        <v>90</v>
      </c>
      <c r="D28" s="21" t="s">
        <v>91</v>
      </c>
      <c r="E28" s="22" t="s">
        <v>92</v>
      </c>
      <c r="F28" s="24" t="s">
        <v>40</v>
      </c>
      <c r="G28" s="25">
        <v>21746.25</v>
      </c>
      <c r="H28" s="27" t="s">
        <v>93</v>
      </c>
      <c r="I28" s="27" t="s">
        <v>88</v>
      </c>
      <c r="J28" s="27"/>
    </row>
    <row r="29" spans="1:10" s="1" customFormat="1" ht="109.5" customHeight="1">
      <c r="A29" s="21">
        <v>2</v>
      </c>
      <c r="B29" s="22" t="s">
        <v>94</v>
      </c>
      <c r="C29" s="22" t="s">
        <v>95</v>
      </c>
      <c r="D29" s="21" t="s">
        <v>96</v>
      </c>
      <c r="E29" s="22" t="s">
        <v>97</v>
      </c>
      <c r="F29" s="24" t="s">
        <v>69</v>
      </c>
      <c r="G29" s="25">
        <v>37725.28</v>
      </c>
      <c r="H29" s="27" t="s">
        <v>98</v>
      </c>
      <c r="I29" s="27" t="s">
        <v>88</v>
      </c>
      <c r="J29" s="27"/>
    </row>
    <row r="30" spans="1:10" s="1" customFormat="1" ht="90" customHeight="1">
      <c r="A30" s="21">
        <v>3</v>
      </c>
      <c r="B30" s="22" t="s">
        <v>99</v>
      </c>
      <c r="C30" s="22" t="s">
        <v>100</v>
      </c>
      <c r="D30" s="21" t="s">
        <v>101</v>
      </c>
      <c r="E30" s="22" t="s">
        <v>102</v>
      </c>
      <c r="F30" s="24" t="s">
        <v>18</v>
      </c>
      <c r="G30" s="25">
        <v>10669.73</v>
      </c>
      <c r="H30" s="27" t="s">
        <v>103</v>
      </c>
      <c r="I30" s="27" t="s">
        <v>88</v>
      </c>
      <c r="J30" s="46"/>
    </row>
    <row r="31" spans="1:243" s="5" customFormat="1" ht="124.5" customHeight="1">
      <c r="A31" s="21">
        <v>4</v>
      </c>
      <c r="B31" s="22" t="s">
        <v>104</v>
      </c>
      <c r="C31" s="22" t="s">
        <v>105</v>
      </c>
      <c r="D31" s="21" t="s">
        <v>27</v>
      </c>
      <c r="E31" s="22" t="s">
        <v>106</v>
      </c>
      <c r="F31" s="24" t="s">
        <v>40</v>
      </c>
      <c r="G31" s="25">
        <v>10000</v>
      </c>
      <c r="H31" s="27" t="s">
        <v>107</v>
      </c>
      <c r="I31" s="27" t="s">
        <v>88</v>
      </c>
      <c r="J31" s="27"/>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row>
    <row r="32" s="5" customFormat="1" ht="14.25">
      <c r="C32" s="40"/>
    </row>
    <row r="33" s="5" customFormat="1" ht="14.25">
      <c r="C33" s="40"/>
    </row>
    <row r="34" s="5" customFormat="1" ht="14.25">
      <c r="C34" s="40"/>
    </row>
    <row r="35" s="5" customFormat="1" ht="14.25">
      <c r="C35" s="40"/>
    </row>
    <row r="36" s="5" customFormat="1" ht="14.25">
      <c r="C36" s="40"/>
    </row>
    <row r="37" s="5" customFormat="1" ht="14.25">
      <c r="C37" s="40"/>
    </row>
    <row r="38" s="5" customFormat="1" ht="14.25">
      <c r="C38" s="40"/>
    </row>
    <row r="39" s="5" customFormat="1" ht="14.25">
      <c r="C39" s="40"/>
    </row>
  </sheetData>
  <sheetProtection/>
  <autoFilter ref="A4:J31">
    <sortState ref="A5:J39">
      <sortCondition sortBy="value" ref="D5:D39"/>
    </sortState>
  </autoFilter>
  <mergeCells count="3">
    <mergeCell ref="A1:B1"/>
    <mergeCell ref="A2:J2"/>
    <mergeCell ref="H3:J3"/>
  </mergeCells>
  <printOptions/>
  <pageMargins left="0.43000000000000005" right="0.39" top="0.51" bottom="0.87" header="0.51" footer="0.31"/>
  <pageSetup horizontalDpi="600" verticalDpi="600" orientation="landscape" paperSize="8"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cp:lastPrinted>2021-07-17T03:38:00Z</cp:lastPrinted>
  <dcterms:created xsi:type="dcterms:W3CDTF">2020-12-24T16:15:44Z</dcterms:created>
  <dcterms:modified xsi:type="dcterms:W3CDTF">2023-05-26T07:22:00Z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