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'Sheet1'!$A$1:$J$55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<sst xmlns="http://schemas.openxmlformats.org/spreadsheetml/2006/main" count="243" uniqueCount="189">
  <si>
    <t>附件1</t>
  </si>
  <si>
    <t>2021年第二批自治区层面统筹推进重大项目（新开工）进度目标责任表</t>
  </si>
  <si>
    <t>序号</t>
  </si>
  <si>
    <t>项目名称</t>
  </si>
  <si>
    <t>项目代码</t>
  </si>
  <si>
    <t>项目分类</t>
  </si>
  <si>
    <t>主要建设内容及规模</t>
  </si>
  <si>
    <t>建设起止年限</t>
  </si>
  <si>
    <t>总投资</t>
  </si>
  <si>
    <t>项目业主</t>
  </si>
  <si>
    <t>责任单位</t>
  </si>
  <si>
    <t>备注</t>
  </si>
  <si>
    <t>合计</t>
  </si>
  <si>
    <t>广西电网公司2021年110千伏及以下新开工项目</t>
  </si>
  <si>
    <t>2101-450000-04-01-121973</t>
  </si>
  <si>
    <t>能源</t>
  </si>
  <si>
    <t>建设110千伏开泰等17项工程，建设线路160公里，新增变电容量27.5万千伏安。</t>
  </si>
  <si>
    <t>广西电网有限责任公司</t>
  </si>
  <si>
    <t>自治区能源局</t>
  </si>
  <si>
    <t>广西电网公司2021年500千伏新开工项目</t>
  </si>
  <si>
    <t>2101-450000-04-01-935723</t>
  </si>
  <si>
    <t>建设500千伏新江等输变电工程。</t>
  </si>
  <si>
    <t>广西电网公司2021年220千伏新开工项目</t>
  </si>
  <si>
    <t>2101-450000-04-01-131665</t>
  </si>
  <si>
    <t>建设220千伏琴中变电站扩建工程等7项工程。</t>
  </si>
  <si>
    <t>自治区交通运输厅</t>
  </si>
  <si>
    <t>广西百色水利枢纽通航设施工程</t>
  </si>
  <si>
    <t>2020-450000-55-01-054283</t>
  </si>
  <si>
    <t>水运</t>
  </si>
  <si>
    <t>建设过船设施一座，通航2×500吨级船队兼顾1000吨级单船，设计年单向通过能力468万吨。</t>
  </si>
  <si>
    <t>2021-2026年</t>
  </si>
  <si>
    <t>百色枢纽通航投资有限公司</t>
  </si>
  <si>
    <t>南宁市人民政府</t>
  </si>
  <si>
    <t>中国智能骨干网申通南宁智慧物流产业园</t>
  </si>
  <si>
    <t>2020-450102-60-03-056571</t>
  </si>
  <si>
    <t>商贸流通</t>
  </si>
  <si>
    <t>新建自动化分拣车间、物流仓库、研发中心及附属设施等，总建筑面积约8.5万平方米。</t>
  </si>
  <si>
    <t>南宁申通供应链管理有限公司</t>
  </si>
  <si>
    <t>广西宾阳蓝衣壮水彩画农文旅融合体项目</t>
  </si>
  <si>
    <t>2020-450126-88-03-045709</t>
  </si>
  <si>
    <t>旅游业</t>
  </si>
  <si>
    <t>建设民族特色主题演绎广场、蓝衣壮文化博物馆、水彩画研学展览馆等配套设施。</t>
  </si>
  <si>
    <t>广西蓝衣故里投资发展有限公司</t>
  </si>
  <si>
    <t>隆安县震东扶贫生态移民与城镇化结合示范工程产城融合区(集中安置区后续产业扶持基地第5期)</t>
  </si>
  <si>
    <t>2020-450123-47-01-007899</t>
  </si>
  <si>
    <t>其他市政基础设施</t>
  </si>
  <si>
    <t>建设标准厂房、生产生活配套用房等，总建筑面积9.9万平方米。</t>
  </si>
  <si>
    <t>广西隆安公共投资有限公司</t>
  </si>
  <si>
    <t>农艺机械装备及新能源专用研发生产暨搬迁升级改造项目</t>
  </si>
  <si>
    <t>2020-450102-35-03-060086</t>
  </si>
  <si>
    <t>机械工业</t>
  </si>
  <si>
    <t>建设办公楼、研发厂房等设施，建筑面积约1.7万平方米。</t>
  </si>
  <si>
    <t>南宁市武拖机械有限责任公司</t>
  </si>
  <si>
    <t>柳州市人民政府</t>
  </si>
  <si>
    <t>柳城县精细化工产业园扩容及提升改造基础设施及配套工程</t>
  </si>
  <si>
    <t>2020-450222-78-01-048266</t>
  </si>
  <si>
    <t>建设园区内道路总长约5500米，配套雨污水管网、人行道等工程。</t>
  </si>
  <si>
    <t>柳城县政源实业开发有限责任公司</t>
  </si>
  <si>
    <t>三江县龙吉大道北段工程项目</t>
  </si>
  <si>
    <t>2018-450226-54-01-021746</t>
  </si>
  <si>
    <t>全长2506米，道路红线40米，双向六车道，城市主干路。</t>
  </si>
  <si>
    <t>三江县程阳桥城建投资开发有限责任公司</t>
  </si>
  <si>
    <t>柳州市柳东新区官塘片滨江生态修复工程</t>
  </si>
  <si>
    <t>2017-450211-77-01-013828</t>
  </si>
  <si>
    <t>岸线长约9公里，建设景观绿化工程、土方工程、园林景观配套工程。</t>
  </si>
  <si>
    <t>广西柳州市东城投资开发集团有限公司</t>
  </si>
  <si>
    <t>融安县人民医院外科住院综合楼</t>
  </si>
  <si>
    <t>2020-450200-84-01-003253</t>
  </si>
  <si>
    <t>卫生事业</t>
  </si>
  <si>
    <t>总建筑面积2.5万平方米，建设外科住院综合楼等设施，设置床位228张。</t>
  </si>
  <si>
    <t>融安县人民医院</t>
  </si>
  <si>
    <t>华六生猪养殖场</t>
  </si>
  <si>
    <t>2020-450206-03-03-038919</t>
  </si>
  <si>
    <t>畜牧业</t>
  </si>
  <si>
    <t>建设年出栏为50万头育肥猪的猪场，总建筑面积为27.9万平方米。</t>
  </si>
  <si>
    <t>广西农垦新兴农场有限公司</t>
  </si>
  <si>
    <t>桂林市人民政府</t>
  </si>
  <si>
    <t>桂林洁伶工业有限公司新建生产车间、仓库项目</t>
  </si>
  <si>
    <t>2020-450305-22-03-033123</t>
  </si>
  <si>
    <t>纺织服装与皮革工业</t>
  </si>
  <si>
    <t>建设产品全自动化生产车间、生产线等设施，建筑面积为5万平方米。</t>
  </si>
  <si>
    <t>桂林洁伶工业有限公司</t>
  </si>
  <si>
    <t>荔浦华越电子科技有限公司LED支架项目</t>
  </si>
  <si>
    <t>2019-450331-41-03-042351</t>
  </si>
  <si>
    <t>电子信息工业</t>
  </si>
  <si>
    <t>租赁厂房1万平方米，装修改造生产车间等，购置生产设备700台套，安装生产线10条。</t>
  </si>
  <si>
    <t>2021-2022年</t>
  </si>
  <si>
    <t>荔浦华越电子科技有限公司</t>
  </si>
  <si>
    <t>平乐县源头镇新希望六和生猪养殖项目</t>
  </si>
  <si>
    <t>2020-450330-03-03-029966</t>
  </si>
  <si>
    <t>建设存栏数约3.6万头的生猪育肥养殖场厂房及配套设施。</t>
  </si>
  <si>
    <t>平乐新好农牧有限公司</t>
  </si>
  <si>
    <t>梧州市人民政府</t>
  </si>
  <si>
    <t>广西主要支流桂江梧州市城区德安段防洪治理工程</t>
  </si>
  <si>
    <t>2017-450403-48-01-020748</t>
  </si>
  <si>
    <t>其他水利</t>
  </si>
  <si>
    <t>按20年一遇防洪标准建设堤防9.3公里。</t>
  </si>
  <si>
    <t>广西梧州安澜防洪排涝工程投资有限公司</t>
  </si>
  <si>
    <t>广西主要支流桂江梧州市城区儒岩段防洪治理工程</t>
  </si>
  <si>
    <t>2018-450403-76-01-036327</t>
  </si>
  <si>
    <t>建设防洪堤和护岸、4 座防洪排涝涵闸等，堤防等级为Ⅳ级。</t>
  </si>
  <si>
    <t>西江明珠海河鲜商贸城</t>
  </si>
  <si>
    <t>2020-450405-51-03-055440</t>
  </si>
  <si>
    <t>总建筑面积13万平方米，建设批发市场、仓储用房、办公等设施。</t>
  </si>
  <si>
    <t>梧州市百润置业发展有限公司</t>
  </si>
  <si>
    <t>北海市人民政府</t>
  </si>
  <si>
    <t>合浦至铁山港铁路</t>
  </si>
  <si>
    <t>2017-450500-53-01-032478</t>
  </si>
  <si>
    <t>铁路</t>
  </si>
  <si>
    <t>正线全长34公里，设计时速120公里/小时，电力牵引。</t>
  </si>
  <si>
    <t>2021-2023年</t>
  </si>
  <si>
    <t>广西北部湾国际港务集团</t>
  </si>
  <si>
    <t>防城港市人民政府</t>
  </si>
  <si>
    <t>防城港市生活垃圾焚烧发电项目二期工程</t>
  </si>
  <si>
    <t>2020-450600-77-02-012363</t>
  </si>
  <si>
    <t>垃圾处理</t>
  </si>
  <si>
    <t>年处理生活垃圾18.25万吨，年上网电量约5000万度。建设一台500吨/日的生活垃圾焚烧炉及12兆瓦的汽轮发电机组。</t>
  </si>
  <si>
    <t>防城港中科绿色能源有限公司</t>
  </si>
  <si>
    <t>神龙年产120万吨冷轧涂镀板带项目</t>
  </si>
  <si>
    <t>2020-450603-33-03-032833</t>
  </si>
  <si>
    <t>建设90万吨镀锌板、彩涂板50万吨、冷弯成型用精密镀锌钢带10万吨、结构用精密方矩镀锌管20万吨生产线。</t>
  </si>
  <si>
    <t>广西神龙金属制品有限公司</t>
  </si>
  <si>
    <t>钦州市人民政府</t>
  </si>
  <si>
    <t>中谷钦州集装箱多式联运物流基地项目</t>
  </si>
  <si>
    <t>2020-450700-58-03-034915</t>
  </si>
  <si>
    <t>建设大型集装箱空重箱前沿堆场、海铁联运枢纽场站、外贸空箱中转基地等五大功能区。</t>
  </si>
  <si>
    <t>广西陆海联运国际集装箱发展有限公司</t>
  </si>
  <si>
    <t>贵港市人民政府</t>
  </si>
  <si>
    <t>S511贵港市江南工业园至桥圩界公路</t>
  </si>
  <si>
    <t>2017-450803-48-01-020457</t>
  </si>
  <si>
    <t>其他交通设施</t>
  </si>
  <si>
    <t>路线全长8.12公里，路基宽度30米，一级公路。</t>
  </si>
  <si>
    <t>贵港市交通运输局</t>
  </si>
  <si>
    <t>玉林市人民政府</t>
  </si>
  <si>
    <t>北流市民乐镇会众村、石塘村乡村振兴生态乡村综合示范区建设项目</t>
  </si>
  <si>
    <t>2020-450981-48-01-063299</t>
  </si>
  <si>
    <t>其他社会民生</t>
  </si>
  <si>
    <t>建设乡居民宿改造、综合服务区、有机农产品种植区、高标准农田等设施。</t>
  </si>
  <si>
    <t>北流市金达建设发展有限公司</t>
  </si>
  <si>
    <t>玉林市环保科技生产基地项目（一期）</t>
  </si>
  <si>
    <t>2020-450903-59-03-063231</t>
  </si>
  <si>
    <t>节能环保</t>
  </si>
  <si>
    <t>建设环保设备生产车间、物流仓储厂房，以及办公生活服务等配套设施，总建筑面积24.38万平方米。</t>
  </si>
  <si>
    <t>广西绿茵环保投资有限公司</t>
  </si>
  <si>
    <t>百色市人民政府</t>
  </si>
  <si>
    <t>德保至荣华公路项目</t>
  </si>
  <si>
    <t>2018-451024-48-01-022297</t>
  </si>
  <si>
    <t>路线全长38公里，二级公路标准建设。</t>
  </si>
  <si>
    <t>德保县交通运输局</t>
  </si>
  <si>
    <t>贺州市人民政府</t>
  </si>
  <si>
    <t>贺州市钟山县花岗岩、大理石、岗石废弃物综合回收利用年产50万吨PIM新型环保复合建筑材料建设项目</t>
  </si>
  <si>
    <t>2020-451122-30-03-031380</t>
  </si>
  <si>
    <t>循环经济</t>
  </si>
  <si>
    <t>建设生产厂房、联合堆棚、办公用房及其他配套设施。</t>
  </si>
  <si>
    <t>2020-2021年</t>
  </si>
  <si>
    <t>贺州市坤德环保科技有限公司</t>
  </si>
  <si>
    <t>来宾市人民政府</t>
  </si>
  <si>
    <t>忻城宿邓低风速试验风电场工程项目</t>
  </si>
  <si>
    <t>2017-451321-44-02-026773</t>
  </si>
  <si>
    <t>新能源</t>
  </si>
  <si>
    <t>规划总装机容量50.6兆瓦，安装23台单机容量2.2兆瓦的风电机组。</t>
  </si>
  <si>
    <t>中节能风力发电股份有限公司</t>
  </si>
  <si>
    <t>大藤峡博物馆项目</t>
  </si>
  <si>
    <t>2017-451323-87-01-000211</t>
  </si>
  <si>
    <t>文化事业</t>
  </si>
  <si>
    <t>建筑总面积13000平方米，建设大藤峡历史文化展厅、特色景观展厅等配套设施。</t>
  </si>
  <si>
    <t>武宣县文化体育广电局</t>
  </si>
  <si>
    <t>武宣龙从作业区进港大道</t>
  </si>
  <si>
    <t>2016-451323-48-01-010838</t>
  </si>
  <si>
    <t>道路及桥梁</t>
  </si>
  <si>
    <t>全长约11.7公里，红线宽40米，市政道路。</t>
  </si>
  <si>
    <t>武宣县工业投资有限责任公司</t>
  </si>
  <si>
    <t>忻城县域交通基础设施提升改造工程</t>
  </si>
  <si>
    <t>2020-451321-54-01-037062</t>
  </si>
  <si>
    <t>建设城区道路、绕城主干线和清水河大道提升改造工程，道路总长28379米。</t>
  </si>
  <si>
    <t>忻城县住房和城乡建设局</t>
  </si>
  <si>
    <t>崇左市人民政府</t>
  </si>
  <si>
    <t>G219宁明北山至爱店旺英公路</t>
  </si>
  <si>
    <t>2019-451422-48-01-008803</t>
  </si>
  <si>
    <t>全长约51.2公里，路基宽度长约10米（15米），二级公路。</t>
  </si>
  <si>
    <t>崇左市交通运输局</t>
  </si>
  <si>
    <t>南宁空港扶绥经济区桂民投产业园基础设施项目</t>
  </si>
  <si>
    <t>2101-451421-04-01-332455</t>
  </si>
  <si>
    <t>建设路网共12条、中央公园及其配套设施、标准厂房等。</t>
  </si>
  <si>
    <t>扶绥桂民投投资有限公司</t>
  </si>
  <si>
    <t>大新县冷链物流中心项目</t>
  </si>
  <si>
    <t>2019-451424-59-01-046529</t>
  </si>
  <si>
    <t>总建筑面积10.2万平方米，建设中普通仓储中心、配送中心建筑等。</t>
  </si>
  <si>
    <t>广西大新安平投资集团有限公司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</si>
</sst>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项&quot;"/>
    <numFmt numFmtId="177" formatCode="0_ "/>
    <numFmt numFmtId="178" formatCode="&quot;2021-&quot;@&quot;年&quot;"/>
    <numFmt numFmtId="179" formatCode="&quot;2022-&quot;@&quot;年&quot;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6"/>
      <name val="宋体"/>
      <family val="0"/>
    </font>
    <font>
      <sz val="28"/>
      <name val="方正小标宋简体"/>
      <family val="4"/>
    </font>
    <font>
      <b/>
      <sz val="18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8"/>
      <color indexed="8"/>
      <name val="Calibri"/>
      <family val="0"/>
    </font>
    <font>
      <sz val="16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6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justify" vertical="center"/>
    </xf>
    <xf numFmtId="0" fontId="34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justify" vertical="center" wrapText="1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justify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justify" vertical="center" wrapText="1"/>
    </xf>
    <xf numFmtId="177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justify" vertical="center" wrapText="1"/>
    </xf>
    <xf numFmtId="0" fontId="50" fillId="0" borderId="9" xfId="0" applyFont="1" applyFill="1" applyBorder="1" applyAlignment="1">
      <alignment horizontal="left" vertical="center" wrapText="1"/>
    </xf>
    <xf numFmtId="178" fontId="50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/>
    </xf>
    <xf numFmtId="176" fontId="50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horizontal="right" vertical="center"/>
    </xf>
    <xf numFmtId="0" fontId="50" fillId="0" borderId="9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55"/>
  <sheetViews>
    <sheetView tabSelected="1" view="pageBreakPreview" zoomScale="64" zoomScaleNormal="55" zoomScaleSheetLayoutView="64" workbookViewId="0" topLeftCell="A1">
      <pane ySplit="4" topLeftCell="A31" activePane="bottomLeft" state="frozen"/>
      <selection pane="bottomLeft" activeCell="M32" sqref="M32"/>
    </sheetView>
  </sheetViews>
  <sheetFormatPr defaultColWidth="9.00390625" defaultRowHeight="14.25"/>
  <cols>
    <col min="1" max="1" width="8.375" style="2" customWidth="1"/>
    <col min="2" max="2" width="23.00390625" style="8" customWidth="1"/>
    <col min="3" max="3" width="22.625" style="9" customWidth="1"/>
    <col min="4" max="4" width="8.75390625" style="2" customWidth="1"/>
    <col min="5" max="5" width="32.25390625" style="8" customWidth="1"/>
    <col min="6" max="6" width="20.375" style="2" customWidth="1"/>
    <col min="7" max="7" width="12.75390625" style="2" customWidth="1"/>
    <col min="8" max="8" width="16.375" style="9" customWidth="1"/>
    <col min="9" max="9" width="14.375" style="10" customWidth="1"/>
    <col min="10" max="10" width="8.125" style="11" customWidth="1"/>
    <col min="11" max="244" width="9.00390625" style="1" customWidth="1"/>
  </cols>
  <sheetData>
    <row r="1" spans="1:10" s="1" customFormat="1" ht="39" customHeight="1">
      <c r="A1" s="12" t="s">
        <v>0</v>
      </c>
      <c r="B1" s="13"/>
      <c r="C1" s="14"/>
      <c r="D1" s="15"/>
      <c r="E1" s="16"/>
      <c r="F1" s="15"/>
      <c r="G1" s="15"/>
      <c r="H1" s="14"/>
      <c r="I1" s="46"/>
      <c r="J1" s="47"/>
    </row>
    <row r="2" spans="1:10" s="1" customFormat="1" ht="55.5" customHeight="1">
      <c r="A2" s="17" t="s">
        <v>1</v>
      </c>
      <c r="B2" s="18"/>
      <c r="C2" s="17"/>
      <c r="D2" s="17"/>
      <c r="E2" s="18"/>
      <c r="F2" s="17"/>
      <c r="G2" s="17"/>
      <c r="H2" s="19"/>
      <c r="I2" s="19"/>
      <c r="J2" s="17"/>
    </row>
    <row r="3" spans="1:10" s="1" customFormat="1" ht="49.5" customHeight="1">
      <c r="A3" s="15"/>
      <c r="B3" s="16"/>
      <c r="C3" s="14"/>
      <c r="D3" s="15"/>
      <c r="E3" s="16"/>
      <c r="F3" s="15"/>
      <c r="G3" s="15"/>
      <c r="H3" s="20"/>
      <c r="I3" s="20"/>
      <c r="J3" s="48"/>
    </row>
    <row r="4" spans="1:10" s="2" customFormat="1" ht="78" customHeight="1">
      <c r="A4" s="21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</row>
    <row r="5" spans="1:244" s="3" customFormat="1" ht="58.5" customHeight="1">
      <c r="A5" s="22"/>
      <c r="B5" s="22" t="s">
        <v>12</v>
      </c>
      <c r="C5" s="23">
        <f>C6+C12+C17+C23+C27+C33+C38+C40+C43+C47+C52+C45+C10+C36+C31</f>
        <v>35</v>
      </c>
      <c r="D5" s="22"/>
      <c r="E5" s="24"/>
      <c r="F5" s="22"/>
      <c r="G5" s="25">
        <f>G6+G12+G17+G23+G27+G33+G38+G40+G43+G47+G52+G45+G10+G36+G31</f>
        <v>3863863.45</v>
      </c>
      <c r="H5" s="26"/>
      <c r="I5" s="29"/>
      <c r="J5" s="49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</row>
    <row r="6" spans="1:244" s="4" customFormat="1" ht="51" customHeight="1">
      <c r="A6" s="22"/>
      <c r="B6" s="24" t="str">
        <f>I7</f>
        <v>自治区能源局</v>
      </c>
      <c r="C6" s="23">
        <f>COUNT(A7:A9)</f>
        <v>3</v>
      </c>
      <c r="D6" s="22"/>
      <c r="E6" s="24"/>
      <c r="F6" s="22"/>
      <c r="G6" s="25">
        <f>SUM(G7:G9)</f>
        <v>601961</v>
      </c>
      <c r="H6" s="26"/>
      <c r="I6" s="29"/>
      <c r="J6" s="49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</row>
    <row r="7" spans="1:244" s="4" customFormat="1" ht="120" customHeight="1">
      <c r="A7" s="27">
        <v>1</v>
      </c>
      <c r="B7" s="28" t="s">
        <v>13</v>
      </c>
      <c r="C7" s="29" t="s">
        <v>14</v>
      </c>
      <c r="D7" s="27" t="s">
        <v>15</v>
      </c>
      <c r="E7" s="28" t="s">
        <v>16</v>
      </c>
      <c r="F7" s="30">
        <v>2023</v>
      </c>
      <c r="G7" s="31">
        <v>515424</v>
      </c>
      <c r="H7" s="29" t="s">
        <v>17</v>
      </c>
      <c r="I7" s="29" t="s">
        <v>18</v>
      </c>
      <c r="J7" s="49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</row>
    <row r="8" spans="1:244" s="4" customFormat="1" ht="114" customHeight="1">
      <c r="A8" s="27">
        <v>2</v>
      </c>
      <c r="B8" s="28" t="s">
        <v>19</v>
      </c>
      <c r="C8" s="29" t="s">
        <v>20</v>
      </c>
      <c r="D8" s="27" t="s">
        <v>15</v>
      </c>
      <c r="E8" s="28" t="s">
        <v>21</v>
      </c>
      <c r="F8" s="30">
        <v>2023</v>
      </c>
      <c r="G8" s="31">
        <v>51953</v>
      </c>
      <c r="H8" s="29" t="s">
        <v>17</v>
      </c>
      <c r="I8" s="29" t="s">
        <v>18</v>
      </c>
      <c r="J8" s="49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</row>
    <row r="9" spans="1:244" s="4" customFormat="1" ht="105" customHeight="1">
      <c r="A9" s="27">
        <v>3</v>
      </c>
      <c r="B9" s="28" t="s">
        <v>22</v>
      </c>
      <c r="C9" s="29" t="s">
        <v>23</v>
      </c>
      <c r="D9" s="27" t="s">
        <v>15</v>
      </c>
      <c r="E9" s="28" t="s">
        <v>24</v>
      </c>
      <c r="F9" s="30">
        <v>2023</v>
      </c>
      <c r="G9" s="31">
        <v>34584</v>
      </c>
      <c r="H9" s="29" t="s">
        <v>17</v>
      </c>
      <c r="I9" s="29" t="s">
        <v>18</v>
      </c>
      <c r="J9" s="49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</row>
    <row r="10" spans="1:10" s="5" customFormat="1" ht="51" customHeight="1">
      <c r="A10" s="32"/>
      <c r="B10" s="33" t="s">
        <v>25</v>
      </c>
      <c r="C10" s="34">
        <f>COUNTA(A11)</f>
        <v>1</v>
      </c>
      <c r="D10" s="32"/>
      <c r="E10" s="33"/>
      <c r="F10" s="32"/>
      <c r="G10" s="35">
        <f>SUM(G11)</f>
        <v>465196</v>
      </c>
      <c r="H10" s="36"/>
      <c r="I10" s="39"/>
      <c r="J10" s="39"/>
    </row>
    <row r="11" spans="1:243" s="6" customFormat="1" ht="94.5" customHeight="1">
      <c r="A11" s="37">
        <v>1</v>
      </c>
      <c r="B11" s="38" t="s">
        <v>26</v>
      </c>
      <c r="C11" s="39" t="s">
        <v>27</v>
      </c>
      <c r="D11" s="37" t="s">
        <v>28</v>
      </c>
      <c r="E11" s="38" t="s">
        <v>29</v>
      </c>
      <c r="F11" s="37" t="s">
        <v>30</v>
      </c>
      <c r="G11" s="37">
        <v>465196</v>
      </c>
      <c r="H11" s="39" t="s">
        <v>31</v>
      </c>
      <c r="I11" s="39" t="s">
        <v>25</v>
      </c>
      <c r="J11" s="39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</row>
    <row r="12" spans="1:10" s="1" customFormat="1" ht="51" customHeight="1">
      <c r="A12" s="22"/>
      <c r="B12" s="24" t="s">
        <v>32</v>
      </c>
      <c r="C12" s="23">
        <f>COUNT(A13:A16)</f>
        <v>4</v>
      </c>
      <c r="D12" s="22"/>
      <c r="E12" s="24"/>
      <c r="F12" s="22"/>
      <c r="G12" s="25">
        <f>SUM(G13:G16)</f>
        <v>207321</v>
      </c>
      <c r="H12" s="26"/>
      <c r="I12" s="29"/>
      <c r="J12" s="49"/>
    </row>
    <row r="13" spans="1:10" s="1" customFormat="1" ht="81" customHeight="1">
      <c r="A13" s="27">
        <v>1</v>
      </c>
      <c r="B13" s="28" t="s">
        <v>33</v>
      </c>
      <c r="C13" s="40" t="s">
        <v>34</v>
      </c>
      <c r="D13" s="27" t="s">
        <v>35</v>
      </c>
      <c r="E13" s="28" t="s">
        <v>36</v>
      </c>
      <c r="F13" s="30">
        <v>2023</v>
      </c>
      <c r="G13" s="31">
        <v>50000</v>
      </c>
      <c r="H13" s="29" t="s">
        <v>37</v>
      </c>
      <c r="I13" s="29" t="s">
        <v>32</v>
      </c>
      <c r="J13" s="49"/>
    </row>
    <row r="14" spans="1:10" s="1" customFormat="1" ht="90" customHeight="1">
      <c r="A14" s="27">
        <v>2</v>
      </c>
      <c r="B14" s="28" t="s">
        <v>38</v>
      </c>
      <c r="C14" s="40" t="s">
        <v>39</v>
      </c>
      <c r="D14" s="27" t="s">
        <v>40</v>
      </c>
      <c r="E14" s="28" t="s">
        <v>41</v>
      </c>
      <c r="F14" s="30">
        <v>2023</v>
      </c>
      <c r="G14" s="31">
        <v>100000</v>
      </c>
      <c r="H14" s="29" t="s">
        <v>42</v>
      </c>
      <c r="I14" s="29" t="s">
        <v>32</v>
      </c>
      <c r="J14" s="49"/>
    </row>
    <row r="15" spans="1:10" s="1" customFormat="1" ht="112.5" customHeight="1">
      <c r="A15" s="27">
        <v>3</v>
      </c>
      <c r="B15" s="28" t="s">
        <v>43</v>
      </c>
      <c r="C15" s="40" t="s">
        <v>44</v>
      </c>
      <c r="D15" s="27" t="s">
        <v>45</v>
      </c>
      <c r="E15" s="28" t="s">
        <v>46</v>
      </c>
      <c r="F15" s="30">
        <v>2022</v>
      </c>
      <c r="G15" s="31">
        <v>43229</v>
      </c>
      <c r="H15" s="29" t="s">
        <v>47</v>
      </c>
      <c r="I15" s="29" t="s">
        <v>32</v>
      </c>
      <c r="J15" s="49"/>
    </row>
    <row r="16" spans="1:10" s="1" customFormat="1" ht="90" customHeight="1">
      <c r="A16" s="27">
        <v>4</v>
      </c>
      <c r="B16" s="28" t="s">
        <v>48</v>
      </c>
      <c r="C16" s="40" t="s">
        <v>49</v>
      </c>
      <c r="D16" s="27" t="s">
        <v>50</v>
      </c>
      <c r="E16" s="28" t="s">
        <v>51</v>
      </c>
      <c r="F16" s="30">
        <v>2023</v>
      </c>
      <c r="G16" s="31">
        <v>14092</v>
      </c>
      <c r="H16" s="29" t="s">
        <v>52</v>
      </c>
      <c r="I16" s="29" t="s">
        <v>32</v>
      </c>
      <c r="J16" s="49"/>
    </row>
    <row r="17" spans="1:10" s="1" customFormat="1" ht="51" customHeight="1">
      <c r="A17" s="22"/>
      <c r="B17" s="24" t="s">
        <v>53</v>
      </c>
      <c r="C17" s="23">
        <f>COUNT(A18:A22)</f>
        <v>5</v>
      </c>
      <c r="D17" s="22"/>
      <c r="E17" s="24"/>
      <c r="F17" s="22"/>
      <c r="G17" s="25">
        <f>SUM(G18:G22)</f>
        <v>263479.02</v>
      </c>
      <c r="H17" s="26"/>
      <c r="I17" s="29"/>
      <c r="J17" s="49"/>
    </row>
    <row r="18" spans="1:10" s="1" customFormat="1" ht="90" customHeight="1">
      <c r="A18" s="27">
        <v>1</v>
      </c>
      <c r="B18" s="28" t="s">
        <v>54</v>
      </c>
      <c r="C18" s="40" t="s">
        <v>55</v>
      </c>
      <c r="D18" s="27" t="s">
        <v>45</v>
      </c>
      <c r="E18" s="28" t="s">
        <v>56</v>
      </c>
      <c r="F18" s="30">
        <v>2023</v>
      </c>
      <c r="G18" s="31">
        <v>32336</v>
      </c>
      <c r="H18" s="29" t="s">
        <v>57</v>
      </c>
      <c r="I18" s="29" t="s">
        <v>53</v>
      </c>
      <c r="J18" s="49"/>
    </row>
    <row r="19" spans="1:10" s="1" customFormat="1" ht="102" customHeight="1">
      <c r="A19" s="27">
        <v>2</v>
      </c>
      <c r="B19" s="28" t="s">
        <v>58</v>
      </c>
      <c r="C19" s="40" t="s">
        <v>59</v>
      </c>
      <c r="D19" s="27" t="s">
        <v>45</v>
      </c>
      <c r="E19" s="28" t="s">
        <v>60</v>
      </c>
      <c r="F19" s="30">
        <v>2023</v>
      </c>
      <c r="G19" s="31">
        <v>23927.37</v>
      </c>
      <c r="H19" s="29" t="s">
        <v>61</v>
      </c>
      <c r="I19" s="29" t="s">
        <v>53</v>
      </c>
      <c r="J19" s="49"/>
    </row>
    <row r="20" spans="1:10" s="1" customFormat="1" ht="100.5" customHeight="1">
      <c r="A20" s="27">
        <v>3</v>
      </c>
      <c r="B20" s="28" t="s">
        <v>62</v>
      </c>
      <c r="C20" s="40" t="s">
        <v>63</v>
      </c>
      <c r="D20" s="27" t="s">
        <v>45</v>
      </c>
      <c r="E20" s="28" t="s">
        <v>64</v>
      </c>
      <c r="F20" s="30">
        <v>2024</v>
      </c>
      <c r="G20" s="31">
        <v>148661.65</v>
      </c>
      <c r="H20" s="29" t="s">
        <v>65</v>
      </c>
      <c r="I20" s="29" t="s">
        <v>53</v>
      </c>
      <c r="J20" s="49"/>
    </row>
    <row r="21" spans="1:10" s="1" customFormat="1" ht="90.75" customHeight="1">
      <c r="A21" s="27">
        <v>4</v>
      </c>
      <c r="B21" s="28" t="s">
        <v>66</v>
      </c>
      <c r="C21" s="40" t="s">
        <v>67</v>
      </c>
      <c r="D21" s="27" t="s">
        <v>68</v>
      </c>
      <c r="E21" s="28" t="s">
        <v>69</v>
      </c>
      <c r="F21" s="30">
        <v>2022</v>
      </c>
      <c r="G21" s="31">
        <v>12954</v>
      </c>
      <c r="H21" s="29" t="s">
        <v>70</v>
      </c>
      <c r="I21" s="29" t="s">
        <v>53</v>
      </c>
      <c r="J21" s="49"/>
    </row>
    <row r="22" spans="1:10" s="1" customFormat="1" ht="84.75" customHeight="1">
      <c r="A22" s="27">
        <v>5</v>
      </c>
      <c r="B22" s="28" t="s">
        <v>71</v>
      </c>
      <c r="C22" s="40" t="s">
        <v>72</v>
      </c>
      <c r="D22" s="27" t="s">
        <v>73</v>
      </c>
      <c r="E22" s="28" t="s">
        <v>74</v>
      </c>
      <c r="F22" s="30">
        <v>2022</v>
      </c>
      <c r="G22" s="31">
        <v>45600</v>
      </c>
      <c r="H22" s="29" t="s">
        <v>75</v>
      </c>
      <c r="I22" s="29" t="s">
        <v>53</v>
      </c>
      <c r="J22" s="49"/>
    </row>
    <row r="23" spans="1:10" s="1" customFormat="1" ht="51" customHeight="1">
      <c r="A23" s="22"/>
      <c r="B23" s="24" t="s">
        <v>76</v>
      </c>
      <c r="C23" s="23">
        <f>COUNT(A24:A26)</f>
        <v>3</v>
      </c>
      <c r="D23" s="22"/>
      <c r="E23" s="24"/>
      <c r="F23" s="22"/>
      <c r="G23" s="25">
        <f>SUM(G24:G26)</f>
        <v>53000</v>
      </c>
      <c r="H23" s="26"/>
      <c r="I23" s="29"/>
      <c r="J23" s="49"/>
    </row>
    <row r="24" spans="1:10" s="1" customFormat="1" ht="102.75" customHeight="1">
      <c r="A24" s="27">
        <v>1</v>
      </c>
      <c r="B24" s="28" t="s">
        <v>77</v>
      </c>
      <c r="C24" s="40" t="s">
        <v>78</v>
      </c>
      <c r="D24" s="27" t="s">
        <v>79</v>
      </c>
      <c r="E24" s="28" t="s">
        <v>80</v>
      </c>
      <c r="F24" s="30">
        <v>2022</v>
      </c>
      <c r="G24" s="31">
        <v>30000</v>
      </c>
      <c r="H24" s="29" t="s">
        <v>81</v>
      </c>
      <c r="I24" s="29" t="s">
        <v>76</v>
      </c>
      <c r="J24" s="49"/>
    </row>
    <row r="25" spans="1:10" s="1" customFormat="1" ht="102.75" customHeight="1">
      <c r="A25" s="27">
        <v>2</v>
      </c>
      <c r="B25" s="38" t="s">
        <v>82</v>
      </c>
      <c r="C25" s="41" t="s">
        <v>83</v>
      </c>
      <c r="D25" s="37" t="s">
        <v>84</v>
      </c>
      <c r="E25" s="38" t="s">
        <v>85</v>
      </c>
      <c r="F25" s="42" t="s">
        <v>86</v>
      </c>
      <c r="G25" s="43">
        <v>11000</v>
      </c>
      <c r="H25" s="39" t="s">
        <v>87</v>
      </c>
      <c r="I25" s="39" t="s">
        <v>76</v>
      </c>
      <c r="J25" s="49"/>
    </row>
    <row r="26" spans="1:10" s="1" customFormat="1" ht="79.5" customHeight="1">
      <c r="A26" s="27">
        <v>3</v>
      </c>
      <c r="B26" s="28" t="s">
        <v>88</v>
      </c>
      <c r="C26" s="40" t="s">
        <v>89</v>
      </c>
      <c r="D26" s="27" t="s">
        <v>73</v>
      </c>
      <c r="E26" s="28" t="s">
        <v>90</v>
      </c>
      <c r="F26" s="30">
        <v>2022</v>
      </c>
      <c r="G26" s="31">
        <v>12000</v>
      </c>
      <c r="H26" s="29" t="s">
        <v>91</v>
      </c>
      <c r="I26" s="29" t="s">
        <v>76</v>
      </c>
      <c r="J26" s="49"/>
    </row>
    <row r="27" spans="1:10" s="1" customFormat="1" ht="51" customHeight="1">
      <c r="A27" s="27"/>
      <c r="B27" s="24" t="s">
        <v>92</v>
      </c>
      <c r="C27" s="23">
        <f>COUNT(A28:A30)</f>
        <v>3</v>
      </c>
      <c r="D27" s="22"/>
      <c r="E27" s="24"/>
      <c r="F27" s="22"/>
      <c r="G27" s="25">
        <f>SUM(G28:G30)</f>
        <v>91096.2</v>
      </c>
      <c r="H27" s="26"/>
      <c r="I27" s="29"/>
      <c r="J27" s="49"/>
    </row>
    <row r="28" spans="1:10" s="1" customFormat="1" ht="84" customHeight="1">
      <c r="A28" s="27">
        <v>1</v>
      </c>
      <c r="B28" s="28" t="s">
        <v>93</v>
      </c>
      <c r="C28" s="40" t="s">
        <v>94</v>
      </c>
      <c r="D28" s="27" t="s">
        <v>95</v>
      </c>
      <c r="E28" s="28" t="s">
        <v>96</v>
      </c>
      <c r="F28" s="30">
        <v>2022</v>
      </c>
      <c r="G28" s="31">
        <v>38765</v>
      </c>
      <c r="H28" s="29" t="s">
        <v>97</v>
      </c>
      <c r="I28" s="29" t="s">
        <v>92</v>
      </c>
      <c r="J28" s="49"/>
    </row>
    <row r="29" spans="1:10" s="1" customFormat="1" ht="81" customHeight="1">
      <c r="A29" s="27">
        <v>2</v>
      </c>
      <c r="B29" s="28" t="s">
        <v>98</v>
      </c>
      <c r="C29" s="40" t="s">
        <v>99</v>
      </c>
      <c r="D29" s="27" t="s">
        <v>95</v>
      </c>
      <c r="E29" s="28" t="s">
        <v>100</v>
      </c>
      <c r="F29" s="30">
        <v>2022</v>
      </c>
      <c r="G29" s="31">
        <v>12952</v>
      </c>
      <c r="H29" s="29" t="s">
        <v>97</v>
      </c>
      <c r="I29" s="29" t="s">
        <v>92</v>
      </c>
      <c r="J29" s="49"/>
    </row>
    <row r="30" spans="1:10" s="1" customFormat="1" ht="70.5" customHeight="1">
      <c r="A30" s="27">
        <v>3</v>
      </c>
      <c r="B30" s="28" t="s">
        <v>101</v>
      </c>
      <c r="C30" s="40" t="s">
        <v>102</v>
      </c>
      <c r="D30" s="27" t="s">
        <v>35</v>
      </c>
      <c r="E30" s="28" t="s">
        <v>103</v>
      </c>
      <c r="F30" s="30">
        <v>2023</v>
      </c>
      <c r="G30" s="31">
        <v>39379.2</v>
      </c>
      <c r="H30" s="29" t="s">
        <v>104</v>
      </c>
      <c r="I30" s="29" t="s">
        <v>92</v>
      </c>
      <c r="J30" s="49"/>
    </row>
    <row r="31" spans="1:10" s="1" customFormat="1" ht="90" customHeight="1">
      <c r="A31" s="27"/>
      <c r="B31" s="24" t="s">
        <v>105</v>
      </c>
      <c r="C31" s="23">
        <f>COUNT(A32:A32)</f>
        <v>1</v>
      </c>
      <c r="D31" s="27"/>
      <c r="E31" s="28"/>
      <c r="F31" s="30"/>
      <c r="G31" s="25">
        <f>G32</f>
        <v>180000</v>
      </c>
      <c r="H31" s="29"/>
      <c r="I31" s="29"/>
      <c r="J31" s="49"/>
    </row>
    <row r="32" spans="1:10" s="1" customFormat="1" ht="73.5" customHeight="1">
      <c r="A32" s="27">
        <v>1</v>
      </c>
      <c r="B32" s="28" t="s">
        <v>106</v>
      </c>
      <c r="C32" s="40" t="s">
        <v>107</v>
      </c>
      <c r="D32" s="27" t="s">
        <v>108</v>
      </c>
      <c r="E32" s="28" t="s">
        <v>109</v>
      </c>
      <c r="F32" s="44" t="s">
        <v>110</v>
      </c>
      <c r="G32" s="31">
        <v>180000</v>
      </c>
      <c r="H32" s="39" t="s">
        <v>111</v>
      </c>
      <c r="I32" s="39" t="s">
        <v>105</v>
      </c>
      <c r="J32" s="49"/>
    </row>
    <row r="33" spans="1:10" s="1" customFormat="1" ht="51" customHeight="1">
      <c r="A33" s="22"/>
      <c r="B33" s="24" t="s">
        <v>112</v>
      </c>
      <c r="C33" s="23">
        <f>COUNT(A34:A35)</f>
        <v>2</v>
      </c>
      <c r="D33" s="22"/>
      <c r="E33" s="24"/>
      <c r="F33" s="22"/>
      <c r="G33" s="25">
        <f>SUM(G34:G35)</f>
        <v>176500</v>
      </c>
      <c r="H33" s="26"/>
      <c r="I33" s="29"/>
      <c r="J33" s="49"/>
    </row>
    <row r="34" spans="1:10" s="1" customFormat="1" ht="90" customHeight="1">
      <c r="A34" s="27">
        <v>1</v>
      </c>
      <c r="B34" s="28" t="s">
        <v>113</v>
      </c>
      <c r="C34" s="40" t="s">
        <v>114</v>
      </c>
      <c r="D34" s="27" t="s">
        <v>115</v>
      </c>
      <c r="E34" s="28" t="s">
        <v>116</v>
      </c>
      <c r="F34" s="30">
        <v>2022</v>
      </c>
      <c r="G34" s="31">
        <v>26500</v>
      </c>
      <c r="H34" s="29" t="s">
        <v>117</v>
      </c>
      <c r="I34" s="29" t="s">
        <v>112</v>
      </c>
      <c r="J34" s="49"/>
    </row>
    <row r="35" spans="1:10" s="1" customFormat="1" ht="103.5" customHeight="1">
      <c r="A35" s="27">
        <v>2</v>
      </c>
      <c r="B35" s="28" t="s">
        <v>118</v>
      </c>
      <c r="C35" s="40" t="s">
        <v>119</v>
      </c>
      <c r="D35" s="27" t="s">
        <v>50</v>
      </c>
      <c r="E35" s="28" t="s">
        <v>120</v>
      </c>
      <c r="F35" s="27" t="s">
        <v>110</v>
      </c>
      <c r="G35" s="31">
        <v>150000</v>
      </c>
      <c r="H35" s="29" t="s">
        <v>121</v>
      </c>
      <c r="I35" s="29" t="s">
        <v>112</v>
      </c>
      <c r="J35" s="49"/>
    </row>
    <row r="36" spans="1:10" s="7" customFormat="1" ht="51" customHeight="1">
      <c r="A36" s="32"/>
      <c r="B36" s="33" t="s">
        <v>122</v>
      </c>
      <c r="C36" s="34">
        <f>COUNTA(A37)</f>
        <v>1</v>
      </c>
      <c r="D36" s="32"/>
      <c r="E36" s="33"/>
      <c r="F36" s="45"/>
      <c r="G36" s="35">
        <f>SUM(G37)</f>
        <v>50103</v>
      </c>
      <c r="H36" s="36"/>
      <c r="I36" s="39"/>
      <c r="J36" s="39"/>
    </row>
    <row r="37" spans="1:10" s="7" customFormat="1" ht="90" customHeight="1">
      <c r="A37" s="37">
        <v>1</v>
      </c>
      <c r="B37" s="38" t="s">
        <v>123</v>
      </c>
      <c r="C37" s="41" t="s">
        <v>124</v>
      </c>
      <c r="D37" s="37" t="s">
        <v>35</v>
      </c>
      <c r="E37" s="38" t="s">
        <v>125</v>
      </c>
      <c r="F37" s="42" t="s">
        <v>86</v>
      </c>
      <c r="G37" s="43">
        <v>50103</v>
      </c>
      <c r="H37" s="39" t="s">
        <v>126</v>
      </c>
      <c r="I37" s="39" t="s">
        <v>122</v>
      </c>
      <c r="J37" s="39"/>
    </row>
    <row r="38" spans="1:10" s="1" customFormat="1" ht="51" customHeight="1">
      <c r="A38" s="22"/>
      <c r="B38" s="24" t="s">
        <v>127</v>
      </c>
      <c r="C38" s="23">
        <f>COUNT(A39:A39)</f>
        <v>1</v>
      </c>
      <c r="D38" s="22"/>
      <c r="E38" s="24"/>
      <c r="F38" s="22"/>
      <c r="G38" s="25">
        <f>SUM(G39:G39)</f>
        <v>35992.22</v>
      </c>
      <c r="H38" s="26"/>
      <c r="I38" s="29"/>
      <c r="J38" s="49"/>
    </row>
    <row r="39" spans="1:10" s="1" customFormat="1" ht="90" customHeight="1">
      <c r="A39" s="27">
        <v>1</v>
      </c>
      <c r="B39" s="28" t="s">
        <v>128</v>
      </c>
      <c r="C39" s="40" t="s">
        <v>129</v>
      </c>
      <c r="D39" s="27" t="s">
        <v>130</v>
      </c>
      <c r="E39" s="28" t="s">
        <v>131</v>
      </c>
      <c r="F39" s="30">
        <v>2023</v>
      </c>
      <c r="G39" s="31">
        <v>35992.22</v>
      </c>
      <c r="H39" s="29" t="s">
        <v>132</v>
      </c>
      <c r="I39" s="29" t="s">
        <v>127</v>
      </c>
      <c r="J39" s="49"/>
    </row>
    <row r="40" spans="1:10" s="1" customFormat="1" ht="51" customHeight="1">
      <c r="A40" s="22"/>
      <c r="B40" s="24" t="s">
        <v>133</v>
      </c>
      <c r="C40" s="23">
        <f>COUNT(A41:A42)</f>
        <v>2</v>
      </c>
      <c r="D40" s="22"/>
      <c r="E40" s="24"/>
      <c r="F40" s="22"/>
      <c r="G40" s="25">
        <f>SUM(G41:G42)</f>
        <v>213722</v>
      </c>
      <c r="H40" s="26"/>
      <c r="I40" s="29"/>
      <c r="J40" s="49"/>
    </row>
    <row r="41" spans="1:10" s="1" customFormat="1" ht="90" customHeight="1">
      <c r="A41" s="27">
        <v>1</v>
      </c>
      <c r="B41" s="28" t="s">
        <v>134</v>
      </c>
      <c r="C41" s="29" t="s">
        <v>135</v>
      </c>
      <c r="D41" s="27" t="s">
        <v>136</v>
      </c>
      <c r="E41" s="28" t="s">
        <v>137</v>
      </c>
      <c r="F41" s="30">
        <v>2024</v>
      </c>
      <c r="G41" s="31">
        <v>144600</v>
      </c>
      <c r="H41" s="29" t="s">
        <v>138</v>
      </c>
      <c r="I41" s="29" t="s">
        <v>133</v>
      </c>
      <c r="J41" s="49"/>
    </row>
    <row r="42" spans="1:10" s="1" customFormat="1" ht="90" customHeight="1">
      <c r="A42" s="27">
        <v>2</v>
      </c>
      <c r="B42" s="28" t="s">
        <v>139</v>
      </c>
      <c r="C42" s="29" t="s">
        <v>140</v>
      </c>
      <c r="D42" s="27" t="s">
        <v>141</v>
      </c>
      <c r="E42" s="28" t="s">
        <v>142</v>
      </c>
      <c r="F42" s="30">
        <v>2024</v>
      </c>
      <c r="G42" s="31">
        <v>69122</v>
      </c>
      <c r="H42" s="29" t="s">
        <v>143</v>
      </c>
      <c r="I42" s="29" t="s">
        <v>133</v>
      </c>
      <c r="J42" s="49"/>
    </row>
    <row r="43" spans="1:10" s="1" customFormat="1" ht="51" customHeight="1">
      <c r="A43" s="27"/>
      <c r="B43" s="24" t="s">
        <v>144</v>
      </c>
      <c r="C43" s="23">
        <f>COUNT(A44:A44)</f>
        <v>1</v>
      </c>
      <c r="D43" s="22"/>
      <c r="E43" s="24"/>
      <c r="F43" s="22"/>
      <c r="G43" s="25">
        <f>SUM(G44:G44)</f>
        <v>42257</v>
      </c>
      <c r="H43" s="26"/>
      <c r="I43" s="29"/>
      <c r="J43" s="49"/>
    </row>
    <row r="44" spans="1:10" s="1" customFormat="1" ht="90" customHeight="1">
      <c r="A44" s="27">
        <v>1</v>
      </c>
      <c r="B44" s="28" t="s">
        <v>145</v>
      </c>
      <c r="C44" s="29" t="s">
        <v>146</v>
      </c>
      <c r="D44" s="27" t="s">
        <v>130</v>
      </c>
      <c r="E44" s="28" t="s">
        <v>147</v>
      </c>
      <c r="F44" s="30">
        <v>2022</v>
      </c>
      <c r="G44" s="31">
        <v>42257</v>
      </c>
      <c r="H44" s="29" t="s">
        <v>148</v>
      </c>
      <c r="I44" s="29" t="s">
        <v>144</v>
      </c>
      <c r="J44" s="49"/>
    </row>
    <row r="45" spans="1:10" s="1" customFormat="1" ht="51" customHeight="1">
      <c r="A45" s="27"/>
      <c r="B45" s="24" t="s">
        <v>149</v>
      </c>
      <c r="C45" s="23">
        <f>COUNTA(A46)</f>
        <v>1</v>
      </c>
      <c r="D45" s="27"/>
      <c r="E45" s="28"/>
      <c r="F45" s="30"/>
      <c r="G45" s="25">
        <f>SUM(G46)</f>
        <v>10000</v>
      </c>
      <c r="H45" s="29"/>
      <c r="I45" s="29"/>
      <c r="J45" s="49"/>
    </row>
    <row r="46" spans="1:10" s="1" customFormat="1" ht="142.5" customHeight="1">
      <c r="A46" s="27">
        <v>1</v>
      </c>
      <c r="B46" s="28" t="s">
        <v>150</v>
      </c>
      <c r="C46" s="29" t="s">
        <v>151</v>
      </c>
      <c r="D46" s="27" t="s">
        <v>152</v>
      </c>
      <c r="E46" s="28" t="s">
        <v>153</v>
      </c>
      <c r="F46" s="44" t="s">
        <v>154</v>
      </c>
      <c r="G46" s="44">
        <v>10000</v>
      </c>
      <c r="H46" s="29" t="s">
        <v>155</v>
      </c>
      <c r="I46" s="29" t="s">
        <v>149</v>
      </c>
      <c r="J46" s="49"/>
    </row>
    <row r="47" spans="1:10" s="1" customFormat="1" ht="51" customHeight="1">
      <c r="A47" s="22"/>
      <c r="B47" s="24" t="s">
        <v>156</v>
      </c>
      <c r="C47" s="23">
        <f>COUNT(A48:A51)</f>
        <v>4</v>
      </c>
      <c r="D47" s="22"/>
      <c r="E47" s="24"/>
      <c r="F47" s="22"/>
      <c r="G47" s="25">
        <f>SUM(G48:G51)</f>
        <v>302076.01</v>
      </c>
      <c r="H47" s="26"/>
      <c r="I47" s="29"/>
      <c r="J47" s="49"/>
    </row>
    <row r="48" spans="1:10" s="1" customFormat="1" ht="109.5" customHeight="1">
      <c r="A48" s="27">
        <v>1</v>
      </c>
      <c r="B48" s="28" t="s">
        <v>157</v>
      </c>
      <c r="C48" s="29" t="s">
        <v>158</v>
      </c>
      <c r="D48" s="27" t="s">
        <v>159</v>
      </c>
      <c r="E48" s="28" t="s">
        <v>160</v>
      </c>
      <c r="F48" s="30">
        <v>2023</v>
      </c>
      <c r="G48" s="31">
        <v>43978</v>
      </c>
      <c r="H48" s="29" t="s">
        <v>161</v>
      </c>
      <c r="I48" s="29" t="s">
        <v>156</v>
      </c>
      <c r="J48" s="49"/>
    </row>
    <row r="49" spans="1:10" s="1" customFormat="1" ht="100.5" customHeight="1">
      <c r="A49" s="27">
        <v>2</v>
      </c>
      <c r="B49" s="28" t="s">
        <v>162</v>
      </c>
      <c r="C49" s="29" t="s">
        <v>163</v>
      </c>
      <c r="D49" s="27" t="s">
        <v>164</v>
      </c>
      <c r="E49" s="28" t="s">
        <v>165</v>
      </c>
      <c r="F49" s="30">
        <v>2024</v>
      </c>
      <c r="G49" s="31">
        <v>13196</v>
      </c>
      <c r="H49" s="29" t="s">
        <v>166</v>
      </c>
      <c r="I49" s="29" t="s">
        <v>156</v>
      </c>
      <c r="J49" s="49"/>
    </row>
    <row r="50" spans="1:10" s="1" customFormat="1" ht="109.5" customHeight="1">
      <c r="A50" s="27">
        <v>3</v>
      </c>
      <c r="B50" s="28" t="s">
        <v>167</v>
      </c>
      <c r="C50" s="29" t="s">
        <v>168</v>
      </c>
      <c r="D50" s="27" t="s">
        <v>169</v>
      </c>
      <c r="E50" s="28" t="s">
        <v>170</v>
      </c>
      <c r="F50" s="30">
        <v>2024</v>
      </c>
      <c r="G50" s="31">
        <v>53445.71</v>
      </c>
      <c r="H50" s="29" t="s">
        <v>171</v>
      </c>
      <c r="I50" s="29" t="s">
        <v>156</v>
      </c>
      <c r="J50" s="49"/>
    </row>
    <row r="51" spans="1:10" s="1" customFormat="1" ht="90" customHeight="1">
      <c r="A51" s="27">
        <v>4</v>
      </c>
      <c r="B51" s="28" t="s">
        <v>172</v>
      </c>
      <c r="C51" s="29" t="s">
        <v>173</v>
      </c>
      <c r="D51" s="27" t="s">
        <v>45</v>
      </c>
      <c r="E51" s="28" t="s">
        <v>174</v>
      </c>
      <c r="F51" s="30">
        <v>2024</v>
      </c>
      <c r="G51" s="31">
        <v>191456.3</v>
      </c>
      <c r="H51" s="29" t="s">
        <v>175</v>
      </c>
      <c r="I51" s="29" t="s">
        <v>156</v>
      </c>
      <c r="J51" s="49"/>
    </row>
    <row r="52" spans="1:10" s="1" customFormat="1" ht="51" customHeight="1">
      <c r="A52" s="22"/>
      <c r="B52" s="24" t="s">
        <v>176</v>
      </c>
      <c r="C52" s="23">
        <f>COUNT(A53:A55)</f>
        <v>3</v>
      </c>
      <c r="D52" s="22"/>
      <c r="E52" s="24"/>
      <c r="F52" s="22"/>
      <c r="G52" s="25">
        <f>SUM(G53:G55)</f>
        <v>1171160</v>
      </c>
      <c r="H52" s="26"/>
      <c r="I52" s="29"/>
      <c r="J52" s="49"/>
    </row>
    <row r="53" spans="1:10" s="1" customFormat="1" ht="79.5" customHeight="1">
      <c r="A53" s="27">
        <v>1</v>
      </c>
      <c r="B53" s="28" t="s">
        <v>177</v>
      </c>
      <c r="C53" s="29" t="s">
        <v>178</v>
      </c>
      <c r="D53" s="27" t="s">
        <v>130</v>
      </c>
      <c r="E53" s="28" t="s">
        <v>179</v>
      </c>
      <c r="F53" s="30">
        <v>2023</v>
      </c>
      <c r="G53" s="31">
        <v>126089</v>
      </c>
      <c r="H53" s="29" t="s">
        <v>180</v>
      </c>
      <c r="I53" s="29" t="s">
        <v>176</v>
      </c>
      <c r="J53" s="49"/>
    </row>
    <row r="54" spans="1:10" s="1" customFormat="1" ht="79.5" customHeight="1">
      <c r="A54" s="27">
        <v>2</v>
      </c>
      <c r="B54" s="28" t="s">
        <v>181</v>
      </c>
      <c r="C54" s="29" t="s">
        <v>182</v>
      </c>
      <c r="D54" s="27" t="s">
        <v>45</v>
      </c>
      <c r="E54" s="28" t="s">
        <v>183</v>
      </c>
      <c r="F54" s="30">
        <v>2024</v>
      </c>
      <c r="G54" s="31">
        <v>1000000</v>
      </c>
      <c r="H54" s="29" t="s">
        <v>184</v>
      </c>
      <c r="I54" s="29" t="s">
        <v>176</v>
      </c>
      <c r="J54" s="49"/>
    </row>
    <row r="55" spans="1:10" ht="79.5" customHeight="1">
      <c r="A55" s="27">
        <v>3</v>
      </c>
      <c r="B55" s="28" t="s">
        <v>185</v>
      </c>
      <c r="C55" s="29" t="s">
        <v>186</v>
      </c>
      <c r="D55" s="27" t="s">
        <v>35</v>
      </c>
      <c r="E55" s="28" t="s">
        <v>187</v>
      </c>
      <c r="F55" s="30">
        <v>2023</v>
      </c>
      <c r="G55" s="31">
        <v>45071</v>
      </c>
      <c r="H55" s="29" t="s">
        <v>188</v>
      </c>
      <c r="I55" s="29" t="s">
        <v>176</v>
      </c>
      <c r="J55" s="53"/>
    </row>
  </sheetData>
  <sheetProtection/>
  <mergeCells count="3">
    <mergeCell ref="A1:B1"/>
    <mergeCell ref="A2:J2"/>
    <mergeCell ref="H3:J3"/>
  </mergeCells>
  <printOptions/>
  <pageMargins left="0.43000000000000005" right="0.39" top="0.51" bottom="0.87" header="0.51" footer="0.31"/>
  <pageSetup horizontalDpi="600" verticalDpi="600" orientation="landscape" paperSize="8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A1201092</cp:lastModifiedBy>
  <dcterms:created xsi:type="dcterms:W3CDTF">2020-12-29T00:15:44Z</dcterms:created>
  <dcterms:modified xsi:type="dcterms:W3CDTF">2023-05-26T07:18:10Z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