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20" windowHeight="8805"/>
  </bookViews>
  <sheets>
    <sheet name="按责任单位分" sheetId="3" r:id="rId1"/>
    <sheet name="Sheet1" sheetId="4" r:id="rId2"/>
  </sheets>
  <definedNames>
    <definedName name="_xlnm._FilterDatabase" localSheetId="0" hidden="1">按责任单位分!$A$4:$GR$30</definedName>
    <definedName name="_xlnm.Print_Area" localSheetId="0">按责任单位分!$A$1:$P$30</definedName>
    <definedName name="_xlnm.Print_Titles" localSheetId="0">按责任单位分!$4:$4</definedName>
  </definedNames>
  <calcPr calcId="144525"/>
</workbook>
</file>

<file path=xl/sharedStrings.xml><?xml version="1.0" encoding="utf-8"?>
<sst xmlns="http://schemas.openxmlformats.org/spreadsheetml/2006/main" count="198" uniqueCount="170">
  <si>
    <t>附件3</t>
  </si>
  <si>
    <t>2022年第三批自治区层面统筹推进重大项目（续建）进度目标责任表</t>
  </si>
  <si>
    <t>金额单位：万元</t>
  </si>
  <si>
    <t>序号</t>
  </si>
  <si>
    <t>项目名称</t>
  </si>
  <si>
    <t>项目代码</t>
  </si>
  <si>
    <t>项目
分类</t>
  </si>
  <si>
    <t>建设地点</t>
  </si>
  <si>
    <t>主要建设内容及规模</t>
  </si>
  <si>
    <t>建设起止年限</t>
  </si>
  <si>
    <t>总投资</t>
  </si>
  <si>
    <t>截至2021年底完成投资</t>
  </si>
  <si>
    <t>2022年
计划投资</t>
  </si>
  <si>
    <t>截至2021年底
工程进展情况</t>
  </si>
  <si>
    <t>2022年工程形象进度目标</t>
  </si>
  <si>
    <t>项目业主</t>
  </si>
  <si>
    <t>责任单位</t>
  </si>
  <si>
    <t>备注</t>
  </si>
  <si>
    <t>合计</t>
  </si>
  <si>
    <t>柳州市</t>
  </si>
  <si>
    <t>柳州市燎原医院</t>
  </si>
  <si>
    <t>2018-450203-83-01-023522</t>
  </si>
  <si>
    <t>卫生事业</t>
  </si>
  <si>
    <t>鱼峰区</t>
  </si>
  <si>
    <t>总建筑面积5.3万平方米，规划床位600张。建设公安监管场所特殊监区，传染病医院的急诊部、门诊部、住院部、医技楼等。</t>
  </si>
  <si>
    <t>2018-2023年</t>
  </si>
  <si>
    <t>已完成三栋主体结构封顶，另一栋门诊医技住院综合楼开展6层标准层主体施工。</t>
  </si>
  <si>
    <t>完成主体工程90%。</t>
  </si>
  <si>
    <t>柳州市龙建投资发展有限责任公司</t>
  </si>
  <si>
    <t>柳州市人民政府</t>
  </si>
  <si>
    <t>柳州市螺蛳粉原材料基地工程</t>
  </si>
  <si>
    <t>2019-450203-14-03-035385</t>
  </si>
  <si>
    <t>食品工业</t>
  </si>
  <si>
    <t>总建筑面积约6.7万平方米，主要建设螺蛳粉原材料生产厂房。</t>
  </si>
  <si>
    <t>2020-2023年</t>
  </si>
  <si>
    <t>完成总体形象进度约60%。1#、2#厂房主体结构完成80%，3#、4#、5#楼主体结构封顶，砌体完成80%。</t>
  </si>
  <si>
    <t>完成总体工程量90%。</t>
  </si>
  <si>
    <t>柳州市投资控股有限公司</t>
  </si>
  <si>
    <t>建筑板材、实木线条及仓储基地、年产15万立方米刨花板项目</t>
  </si>
  <si>
    <t>2101-450223-04-01-855060</t>
  </si>
  <si>
    <t>造纸与木材加工业</t>
  </si>
  <si>
    <t>鹿寨县</t>
  </si>
  <si>
    <t>总建筑面积8万平方米，建设生产厂房、办公楼、倒班楼等。</t>
  </si>
  <si>
    <t>2021-2023年</t>
  </si>
  <si>
    <t>已完成一期工程工程主体的35%。倒班楼主体已建设完成，进行室内外装修，办公楼一楼楼顶钢筋捆扎，厂房钢结构立柱。</t>
  </si>
  <si>
    <t>完成厂房建设50%。</t>
  </si>
  <si>
    <t>柳州市东阳木业有限公司</t>
  </si>
  <si>
    <t>三江侗族自治县乡村振兴局三江县异地扶贫搬迁后续生态产业园项目</t>
  </si>
  <si>
    <t>2107-450226-04-01-921298</t>
  </si>
  <si>
    <t>其他市政基础设施</t>
  </si>
  <si>
    <t>三江侗族自治县</t>
  </si>
  <si>
    <t>总建筑面积为5.4万平方米，建设标准厂房及其配套基础设施。</t>
  </si>
  <si>
    <t>完成初设批复，取得建设用地规划许可证、施工合同、施工许可证。</t>
  </si>
  <si>
    <t>完成工程量80%</t>
  </si>
  <si>
    <t>三江侗族自治县乡村振兴局</t>
  </si>
  <si>
    <t>桂林市</t>
  </si>
  <si>
    <t>橡胶手套及设备制造安装项目</t>
  </si>
  <si>
    <t>2020-450313-29-03-061652</t>
  </si>
  <si>
    <t>轻工业</t>
  </si>
  <si>
    <t>桂林经济技术开发区</t>
  </si>
  <si>
    <t>建设橡胶手套生产线，安装橡胶手套生产设备。</t>
  </si>
  <si>
    <t>项目开工建设。</t>
  </si>
  <si>
    <t>完成厂房建设。</t>
  </si>
  <si>
    <t>桂林金鹰乳胶技术有限公司</t>
  </si>
  <si>
    <t>桂林市人民政府</t>
  </si>
  <si>
    <t>桂林澳群彩印有限公司印刷工厂智能化技术升级项目</t>
  </si>
  <si>
    <t>2201-450305-04-04-605899</t>
  </si>
  <si>
    <t>七星区</t>
  </si>
  <si>
    <t>新建澳群集团总部基地、澳群商学院、药品铝箔印刷中心，重建烟包印刷制造中心、彩盒印刷制造中心、防伪拉线制造中心、研发检验中心等。</t>
  </si>
  <si>
    <t>1-5#楼已建至五层，目前正在进行模版架设及钢筋绑扎。</t>
  </si>
  <si>
    <t>实现部分厂房主体封顶。</t>
  </si>
  <si>
    <t>桂林澳群彩印有限公司</t>
  </si>
  <si>
    <t>荔浦市荔城镇棚户区改建工程（二期）</t>
  </si>
  <si>
    <t>2019-450331-47-01-040302</t>
  </si>
  <si>
    <t>其他社会民生</t>
  </si>
  <si>
    <t>荔浦市</t>
  </si>
  <si>
    <t>建设保障性住房1000套，项目总建筑面积131974 平方米平方米。</t>
  </si>
  <si>
    <t>2022-2024年</t>
  </si>
  <si>
    <t>开工建设高层住宅主体工程及配套设施。</t>
  </si>
  <si>
    <t>荔浦市房地产信息中心</t>
  </si>
  <si>
    <t>梧州市</t>
  </si>
  <si>
    <t>梧州市骑楼城保护与综合整治项目一期工程</t>
  </si>
  <si>
    <t>2019-450403-47-01-012731</t>
  </si>
  <si>
    <t>文化事业</t>
  </si>
  <si>
    <t>万秀区</t>
  </si>
  <si>
    <t>开展建筑整治、环境提升、夜景灯光和市政建设等综合治理工程。</t>
  </si>
  <si>
    <t>2019-2023年</t>
  </si>
  <si>
    <t>完成岭南骑楼文化体验中心新建建筑外墙装修施工，天面防水；室外装修施工，外架拆除，机械及材料退场。</t>
  </si>
  <si>
    <t>梧州市广瀚投资发展有限公司</t>
  </si>
  <si>
    <t>梧州市人民政府</t>
  </si>
  <si>
    <t>北海市</t>
  </si>
  <si>
    <t>北海高新区智慧谷(一期）项目</t>
  </si>
  <si>
    <t>2019-450503-47-01-026370</t>
  </si>
  <si>
    <t>其他服务业</t>
  </si>
  <si>
    <t>银海区</t>
  </si>
  <si>
    <t>总建筑面积约4.5万平方米，建设智慧厂房、智慧产业孵化中心、连廊及相关配套设施等。</t>
  </si>
  <si>
    <t>2021-2024年</t>
  </si>
  <si>
    <t>完成前期工作。1#、5#、6#号楼已完成主体封顶。</t>
  </si>
  <si>
    <t>完成2#、3#、4#楼封顶。</t>
  </si>
  <si>
    <t>广西北海高新园区投资发展有限公司</t>
  </si>
  <si>
    <t>北海市人民政府</t>
  </si>
  <si>
    <t>350万吨林浆纸一体化项目</t>
  </si>
  <si>
    <t>2019-450512-22-03-024589</t>
  </si>
  <si>
    <t>铁山港区</t>
  </si>
  <si>
    <t>建设年产245万吨浆、550万吨成品纸生产线以及电、热等相关配套设施。</t>
  </si>
  <si>
    <t>2020-2024年</t>
  </si>
  <si>
    <t>化学浆主车间主体结构已完成，正在进行设备安装；白卡纸主车间与污水处理厂完成主体施工。</t>
  </si>
  <si>
    <t>完成50万吨特种纸厂房主体建设，15万吨生活用纸建成投产。</t>
  </si>
  <si>
    <t>广西太阳纸业有限公司</t>
  </si>
  <si>
    <t>电子铜箔一期项目</t>
  </si>
  <si>
    <t>2112-450502-89-01-562754</t>
  </si>
  <si>
    <t>电子信息工业</t>
  </si>
  <si>
    <t>海城区</t>
  </si>
  <si>
    <t>新建4.7万平方米厂房，建设不少于6条专用电子铜箔生产线。项目全面达产后实现年产2万吨电子铜箔。</t>
  </si>
  <si>
    <t>正在进行厂房建设。</t>
  </si>
  <si>
    <t>完成铜箔项目厂房建设，试生产。</t>
  </si>
  <si>
    <t>广西惠铜新材料科技有限公司</t>
  </si>
  <si>
    <t>玉林市</t>
  </si>
  <si>
    <t>容县进港大道工程</t>
  </si>
  <si>
    <t>2018-450921-48-01-021238</t>
  </si>
  <si>
    <t>其他交通设施</t>
  </si>
  <si>
    <t>容县</t>
  </si>
  <si>
    <t>全长3公里，城市主干路，双向八车道，道路红线宽度60米，设计速度为60千米/小时。</t>
  </si>
  <si>
    <t>开展路基施工。</t>
  </si>
  <si>
    <t>完成部分路基建设。</t>
  </si>
  <si>
    <t>广西容县经济开发区建设投资有限公司</t>
  </si>
  <si>
    <t>玉林市人民政府</t>
  </si>
  <si>
    <t>玉北大道南会仙河片区农村集体经营性建设用地入市项目配套道路工程</t>
  </si>
  <si>
    <t>2020-450981-48-01-029336</t>
  </si>
  <si>
    <t>北流市</t>
  </si>
  <si>
    <t>全长3780米，道路宽40米，配套给排水、照明等。</t>
  </si>
  <si>
    <t>完成主干道路基建设。</t>
  </si>
  <si>
    <t>广西铜州控股有限公司</t>
  </si>
  <si>
    <t>百色市</t>
  </si>
  <si>
    <t>百色巨人园食品科技有限公司果蔬深加工项目</t>
  </si>
  <si>
    <t>2019-451022-01-03-001300</t>
  </si>
  <si>
    <t>农产品加工</t>
  </si>
  <si>
    <t>田东县</t>
  </si>
  <si>
    <t>总建筑面积76707平方米。新建研发楼1栋、生活配套用房1栋、生产车间4栋、成品仓库及原料仓库各1栋。</t>
  </si>
  <si>
    <t>主体研发楼已经开始施工，科研楼第三次混凝土浇筑完毕，车间基础槽已经开挖，项目生产线已顺利施工建设。主体建筑科研楼框架已封顶，生活配套用房地梁已经打完混凝土，一层内架搭设，车间、仓库正在基础挖掘建设，2#车间打完垫层混凝土，3-4#车间、成品仓库打完基础承台混凝土，1-2#原料仓库基础开挖，冷库内部建设已完成。</t>
  </si>
  <si>
    <t>进行生产设备的安装及调试，做好园区的绿化及辅助设备等。</t>
  </si>
  <si>
    <t>百色巨人园食品科技有限公司</t>
  </si>
  <si>
    <t>百色市人民政府</t>
  </si>
  <si>
    <t>贺州市</t>
  </si>
  <si>
    <t>利用世界银行贷款广西贺州市水环境治理与城市综合发展项目</t>
  </si>
  <si>
    <t>2017-451100-76-01-035369</t>
  </si>
  <si>
    <t>防洪工程</t>
  </si>
  <si>
    <t>建设大数据智慧水务管理平台、贺江流域水环境监控管理体系，开展贺江综合治理、城市排水及污水管理等。</t>
  </si>
  <si>
    <t>2018-2024年</t>
  </si>
  <si>
    <t>部分土建工程开工建设。</t>
  </si>
  <si>
    <t>9个土建工程开工建设，完成签订合同土建工程总施工量的16.58%。</t>
  </si>
  <si>
    <t>贺州市世界银行贷款项目管理办公室</t>
  </si>
  <si>
    <t>贺州市人民政府</t>
  </si>
  <si>
    <t>北新建材广西贺州脱硫石膏固废资源化利用年产3000万平方米纸面石膏板及10000吨轻钢龙骨生产线项目</t>
  </si>
  <si>
    <t>2020-451123-30-03-050889</t>
  </si>
  <si>
    <t>建材工业</t>
  </si>
  <si>
    <t>富川瑶族自治县</t>
  </si>
  <si>
    <t>建设联合车间、原料车间、脱硫石膏库等。</t>
  </si>
  <si>
    <t>开展车间建设及生产线安装。</t>
  </si>
  <si>
    <t>完成联合车间和石膏板材生产线的安装。</t>
  </si>
  <si>
    <t>北新建材（贺州）有限公司</t>
  </si>
  <si>
    <t>来宾市</t>
  </si>
  <si>
    <t>年产15万立方米高密度薄板生产线项目</t>
  </si>
  <si>
    <t>2019-451322-20-03-021100</t>
  </si>
  <si>
    <t>象州县</t>
  </si>
  <si>
    <t>建设一条年产8万立方米的高中密度纤维板生产线、一条年产5万立方米的胶合板等生产线。</t>
  </si>
  <si>
    <t>完成土地平整及基础施工，正在进行厂房钢结构安装。</t>
  </si>
  <si>
    <t>完成厂房建设及设备安装。</t>
  </si>
  <si>
    <t>象州加美人造板有限责任公司</t>
  </si>
  <si>
    <t>来宾市人民政府</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</si>
</sst>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quot;项&quot;"/>
    <numFmt numFmtId="177" formatCode="0_ "/>
  </numFmts>
  <fonts count="37">
    <font>
      <sz val="11"/>
      <color indexed="8"/>
      <name val="宋体"/>
      <charset val="134"/>
      <scheme val="minor"/>
    </font>
    <font>
      <b/>
      <sz val="11"/>
      <color indexed="8"/>
      <name val="宋体"/>
      <charset val="134"/>
      <scheme val="minor"/>
    </font>
    <font>
      <sz val="18"/>
      <color indexed="8"/>
      <name val="宋体"/>
      <charset val="134"/>
      <scheme val="minor"/>
    </font>
    <font>
      <sz val="16"/>
      <name val="黑体"/>
      <charset val="134"/>
    </font>
    <font>
      <sz val="11"/>
      <name val="方正书宋简体"/>
      <charset val="134"/>
    </font>
    <font>
      <sz val="22"/>
      <name val="方正小标宋简体"/>
      <charset val="134"/>
    </font>
    <font>
      <b/>
      <sz val="11"/>
      <name val="方正书宋简体"/>
      <charset val="134"/>
    </font>
    <font>
      <sz val="11"/>
      <color indexed="8"/>
      <name val="方正书宋简体"/>
      <charset val="134"/>
    </font>
    <font>
      <b/>
      <sz val="11"/>
      <color indexed="8"/>
      <name val="方正书宋简体"/>
      <charset val="134"/>
    </font>
    <font>
      <sz val="18"/>
      <name val="宋体"/>
      <charset val="134"/>
      <scheme val="minor"/>
    </font>
    <font>
      <sz val="20"/>
      <name val="方正小标宋简体"/>
      <charset val="134"/>
    </font>
    <font>
      <sz val="16"/>
      <name val="宋体"/>
      <charset val="134"/>
      <scheme val="minor"/>
    </font>
    <font>
      <b/>
      <sz val="16"/>
      <name val="宋体"/>
      <charset val="134"/>
    </font>
    <font>
      <sz val="16"/>
      <name val="宋体"/>
      <charset val="134"/>
    </font>
    <font>
      <sz val="16"/>
      <color indexed="8"/>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2"/>
      <name val="宋体"/>
      <charset val="134"/>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indexed="8"/>
      <name val="宋体"/>
      <charset val="134"/>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17" fillId="0" borderId="0" applyFont="0" applyFill="0" applyBorder="0" applyAlignment="0" applyProtection="0">
      <alignment vertical="center"/>
    </xf>
    <xf numFmtId="0" fontId="25" fillId="14" borderId="0" applyNumberFormat="0" applyBorder="0" applyAlignment="0" applyProtection="0">
      <alignment vertical="center"/>
    </xf>
    <xf numFmtId="0" fontId="22" fillId="4"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5" fillId="11" borderId="0" applyNumberFormat="0" applyBorder="0" applyAlignment="0" applyProtection="0">
      <alignment vertical="center"/>
    </xf>
    <xf numFmtId="0" fontId="26" fillId="8" borderId="0" applyNumberFormat="0" applyBorder="0" applyAlignment="0" applyProtection="0">
      <alignment vertical="center"/>
    </xf>
    <xf numFmtId="43" fontId="17" fillId="0" borderId="0" applyFont="0" applyFill="0" applyBorder="0" applyAlignment="0" applyProtection="0">
      <alignment vertical="center"/>
    </xf>
    <xf numFmtId="0" fontId="27" fillId="17" borderId="0" applyNumberFormat="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alignment vertical="center"/>
    </xf>
    <xf numFmtId="0" fontId="32" fillId="0" borderId="0" applyNumberFormat="0" applyFill="0" applyBorder="0" applyAlignment="0" applyProtection="0">
      <alignment vertical="center"/>
    </xf>
    <xf numFmtId="0" fontId="17" fillId="3" borderId="9" applyNumberFormat="0" applyFont="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7" applyNumberFormat="0" applyFill="0" applyAlignment="0" applyProtection="0">
      <alignment vertical="center"/>
    </xf>
    <xf numFmtId="0" fontId="24" fillId="0" borderId="0"/>
    <xf numFmtId="0" fontId="23" fillId="0" borderId="7" applyNumberFormat="0" applyFill="0" applyAlignment="0" applyProtection="0">
      <alignment vertical="center"/>
    </xf>
    <xf numFmtId="0" fontId="27" fillId="16" borderId="0" applyNumberFormat="0" applyBorder="0" applyAlignment="0" applyProtection="0">
      <alignment vertical="center"/>
    </xf>
    <xf numFmtId="0" fontId="28" fillId="0" borderId="10" applyNumberFormat="0" applyFill="0" applyAlignment="0" applyProtection="0">
      <alignment vertical="center"/>
    </xf>
    <xf numFmtId="0" fontId="27" fillId="21" borderId="0" applyNumberFormat="0" applyBorder="0" applyAlignment="0" applyProtection="0">
      <alignment vertical="center"/>
    </xf>
    <xf numFmtId="0" fontId="15" fillId="2" borderId="5" applyNumberFormat="0" applyAlignment="0" applyProtection="0">
      <alignment vertical="center"/>
    </xf>
    <xf numFmtId="0" fontId="20" fillId="2" borderId="8" applyNumberFormat="0" applyAlignment="0" applyProtection="0">
      <alignment vertical="center"/>
    </xf>
    <xf numFmtId="0" fontId="30" fillId="18" borderId="11" applyNumberFormat="0" applyAlignment="0" applyProtection="0">
      <alignment vertical="center"/>
    </xf>
    <xf numFmtId="0" fontId="17" fillId="0" borderId="0"/>
    <xf numFmtId="0" fontId="25" fillId="29" borderId="0" applyNumberFormat="0" applyBorder="0" applyAlignment="0" applyProtection="0">
      <alignment vertical="center"/>
    </xf>
    <xf numFmtId="0" fontId="27" fillId="32" borderId="0" applyNumberFormat="0" applyBorder="0" applyAlignment="0" applyProtection="0">
      <alignment vertical="center"/>
    </xf>
    <xf numFmtId="0" fontId="18" fillId="0" borderId="6" applyNumberFormat="0" applyFill="0" applyAlignment="0" applyProtection="0">
      <alignment vertical="center"/>
    </xf>
    <xf numFmtId="0" fontId="36" fillId="0" borderId="12" applyNumberFormat="0" applyFill="0" applyAlignment="0" applyProtection="0">
      <alignment vertical="center"/>
    </xf>
    <xf numFmtId="0" fontId="35" fillId="28" borderId="0" applyNumberFormat="0" applyBorder="0" applyAlignment="0" applyProtection="0">
      <alignment vertical="center"/>
    </xf>
    <xf numFmtId="0" fontId="33" fillId="20" borderId="0" applyNumberFormat="0" applyBorder="0" applyAlignment="0" applyProtection="0">
      <alignment vertical="center"/>
    </xf>
    <xf numFmtId="0" fontId="17" fillId="0" borderId="0"/>
    <xf numFmtId="0" fontId="25" fillId="13" borderId="0" applyNumberFormat="0" applyBorder="0" applyAlignment="0" applyProtection="0">
      <alignment vertical="center"/>
    </xf>
    <xf numFmtId="0" fontId="27" fillId="25"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27" borderId="0" applyNumberFormat="0" applyBorder="0" applyAlignment="0" applyProtection="0">
      <alignment vertical="center"/>
    </xf>
    <xf numFmtId="0" fontId="25" fillId="7" borderId="0" applyNumberFormat="0" applyBorder="0" applyAlignment="0" applyProtection="0">
      <alignment vertical="center"/>
    </xf>
    <xf numFmtId="0" fontId="27" fillId="24" borderId="0" applyNumberFormat="0" applyBorder="0" applyAlignment="0" applyProtection="0">
      <alignment vertical="center"/>
    </xf>
    <xf numFmtId="0" fontId="24" fillId="0" borderId="0"/>
    <xf numFmtId="0" fontId="27" fillId="31" borderId="0" applyNumberFormat="0" applyBorder="0" applyAlignment="0" applyProtection="0">
      <alignment vertical="center"/>
    </xf>
    <xf numFmtId="0" fontId="25" fillId="26" borderId="0" applyNumberFormat="0" applyBorder="0" applyAlignment="0" applyProtection="0">
      <alignment vertical="center"/>
    </xf>
    <xf numFmtId="0" fontId="25" fillId="6" borderId="0" applyNumberFormat="0" applyBorder="0" applyAlignment="0" applyProtection="0">
      <alignment vertical="center"/>
    </xf>
    <xf numFmtId="0" fontId="27" fillId="23" borderId="0" applyNumberFormat="0" applyBorder="0" applyAlignment="0" applyProtection="0">
      <alignment vertical="center"/>
    </xf>
    <xf numFmtId="0" fontId="25" fillId="9" borderId="0" applyNumberFormat="0" applyBorder="0" applyAlignment="0" applyProtection="0">
      <alignment vertical="center"/>
    </xf>
    <xf numFmtId="0" fontId="27" fillId="15" borderId="0" applyNumberFormat="0" applyBorder="0" applyAlignment="0" applyProtection="0">
      <alignment vertical="center"/>
    </xf>
    <xf numFmtId="0" fontId="27" fillId="30" borderId="0" applyNumberFormat="0" applyBorder="0" applyAlignment="0" applyProtection="0">
      <alignment vertical="center"/>
    </xf>
    <xf numFmtId="0" fontId="25" fillId="5" borderId="0" applyNumberFormat="0" applyBorder="0" applyAlignment="0" applyProtection="0">
      <alignment vertical="center"/>
    </xf>
    <xf numFmtId="0" fontId="24" fillId="0" borderId="0"/>
    <xf numFmtId="0" fontId="27" fillId="19" borderId="0" applyNumberFormat="0" applyBorder="0" applyAlignment="0" applyProtection="0">
      <alignment vertical="center"/>
    </xf>
    <xf numFmtId="0" fontId="34" fillId="0" borderId="0">
      <alignment vertical="center"/>
    </xf>
    <xf numFmtId="0" fontId="24" fillId="0" borderId="0">
      <alignment vertical="center"/>
    </xf>
    <xf numFmtId="0" fontId="17" fillId="0" borderId="0">
      <alignment vertical="center"/>
    </xf>
    <xf numFmtId="0" fontId="24" fillId="0" borderId="0"/>
    <xf numFmtId="0" fontId="24" fillId="0" borderId="0">
      <alignment vertical="center"/>
    </xf>
    <xf numFmtId="0" fontId="24" fillId="0" borderId="0"/>
  </cellStyleXfs>
  <cellXfs count="41">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177" fontId="0" fillId="0" borderId="0" xfId="0" applyNumberFormat="1" applyFont="1" applyFill="1" applyAlignment="1">
      <alignment horizontal="center" vertical="center"/>
    </xf>
    <xf numFmtId="0" fontId="2" fillId="0" borderId="0" xfId="0" applyFont="1" applyFill="1" applyAlignment="1">
      <alignment horizontal="left" vertical="center" wrapText="1"/>
    </xf>
    <xf numFmtId="0" fontId="0" fillId="0" borderId="0" xfId="0" applyFont="1" applyFill="1">
      <alignment vertical="center"/>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4" fillId="0" borderId="0" xfId="0" applyNumberFormat="1"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right" vertical="center"/>
    </xf>
    <xf numFmtId="177"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0" xfId="0" applyFont="1" applyFill="1" applyAlignment="1">
      <alignment horizontal="right" vertical="center"/>
    </xf>
    <xf numFmtId="0" fontId="12" fillId="0" borderId="0" xfId="0" applyFont="1" applyFill="1" applyAlignment="1">
      <alignment horizontal="center" vertical="center" wrapText="1"/>
    </xf>
    <xf numFmtId="0" fontId="13" fillId="0" borderId="0" xfId="0" applyNumberFormat="1" applyFont="1" applyFill="1" applyAlignment="1">
      <alignment horizontal="left" vertical="center" wrapText="1"/>
    </xf>
    <xf numFmtId="0" fontId="13" fillId="0" borderId="0" xfId="0" applyNumberFormat="1" applyFont="1" applyFill="1" applyAlignment="1">
      <alignment horizontal="center" vertical="center" wrapText="1"/>
    </xf>
    <xf numFmtId="0" fontId="14" fillId="0" borderId="0" xfId="0" applyNumberFormat="1" applyFont="1" applyFill="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51"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10 10 2 2 3"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常规 10 2" xfId="52"/>
    <cellStyle name="60% - 强调文字颜色 6" xfId="53" builtinId="52"/>
    <cellStyle name="Normal" xfId="54"/>
    <cellStyle name="常规 14" xfId="55"/>
    <cellStyle name="常规 2" xfId="56"/>
    <cellStyle name="gcd" xfId="57"/>
    <cellStyle name="常规 3" xfId="58"/>
    <cellStyle name="0,0_x005f_x000d__x005f_x000a_NA_x005f_x000d__x005f_x000a_ 10 2 2 2" xfId="59"/>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R30"/>
  <sheetViews>
    <sheetView tabSelected="1" view="pageBreakPreview" zoomScale="85" zoomScaleNormal="55" zoomScaleSheetLayoutView="85" workbookViewId="0">
      <pane ySplit="4" topLeftCell="A5" activePane="bottomLeft" state="frozen"/>
      <selection/>
      <selection pane="bottomLeft" activeCell="M4" sqref="M4"/>
    </sheetView>
  </sheetViews>
  <sheetFormatPr defaultColWidth="9" defaultRowHeight="22.5"/>
  <cols>
    <col min="1" max="1" width="6.25833333333333" style="4" customWidth="1"/>
    <col min="2" max="2" width="30.6666666666667" style="4" hidden="1" customWidth="1"/>
    <col min="3" max="3" width="19.225" style="4" customWidth="1"/>
    <col min="4" max="4" width="13.0083333333333" style="5" customWidth="1"/>
    <col min="5" max="5" width="5.66666666666667" style="5" customWidth="1"/>
    <col min="6" max="6" width="7.14166666666667" style="5" customWidth="1"/>
    <col min="7" max="7" width="29.0333333333333" style="5" customWidth="1"/>
    <col min="8" max="8" width="7.66666666666667" style="5" customWidth="1"/>
    <col min="9" max="9" width="10.3333333333333" style="6" customWidth="1"/>
    <col min="10" max="10" width="10.6333333333333" style="6" customWidth="1"/>
    <col min="11" max="11" width="9.40833333333333" style="6" customWidth="1"/>
    <col min="12" max="12" width="20.9416666666667" style="5" customWidth="1"/>
    <col min="13" max="13" width="14.4416666666667" style="5" customWidth="1"/>
    <col min="14" max="14" width="10.475" style="5" customWidth="1"/>
    <col min="15" max="15" width="9.83333333333333" style="7" customWidth="1"/>
    <col min="16" max="16" width="16.6583333333333" style="7" customWidth="1"/>
    <col min="17" max="17" width="38.4416666666667" style="7" customWidth="1"/>
    <col min="18" max="16384" width="9" style="8"/>
  </cols>
  <sheetData>
    <row r="1" ht="39" customHeight="1" spans="1:17">
      <c r="A1" s="9" t="s">
        <v>0</v>
      </c>
      <c r="B1" s="9"/>
      <c r="C1" s="9"/>
      <c r="D1" s="10"/>
      <c r="E1" s="10"/>
      <c r="F1" s="10"/>
      <c r="G1" s="10"/>
      <c r="H1" s="10"/>
      <c r="I1" s="28"/>
      <c r="J1" s="28"/>
      <c r="K1" s="28"/>
      <c r="L1" s="10"/>
      <c r="M1" s="10"/>
      <c r="N1" s="10"/>
      <c r="O1" s="29"/>
      <c r="P1" s="29"/>
      <c r="Q1" s="34"/>
    </row>
    <row r="2" s="1" customFormat="1" ht="55.95" customHeight="1" spans="1:17">
      <c r="A2" s="11" t="s">
        <v>1</v>
      </c>
      <c r="B2" s="11"/>
      <c r="C2" s="11"/>
      <c r="D2" s="12"/>
      <c r="E2" s="12"/>
      <c r="F2" s="12"/>
      <c r="G2" s="12"/>
      <c r="H2" s="12"/>
      <c r="I2" s="11"/>
      <c r="J2" s="11"/>
      <c r="K2" s="11"/>
      <c r="L2" s="12"/>
      <c r="M2" s="12"/>
      <c r="N2" s="12"/>
      <c r="O2" s="12"/>
      <c r="P2" s="12"/>
      <c r="Q2" s="35"/>
    </row>
    <row r="3" ht="31.05" customHeight="1" spans="1:17">
      <c r="A3" s="13"/>
      <c r="B3" s="13"/>
      <c r="C3" s="13"/>
      <c r="D3" s="10"/>
      <c r="E3" s="10"/>
      <c r="F3" s="10"/>
      <c r="G3" s="10"/>
      <c r="H3" s="10"/>
      <c r="I3" s="28"/>
      <c r="J3" s="28"/>
      <c r="K3" s="28"/>
      <c r="L3" s="10"/>
      <c r="M3" s="10"/>
      <c r="N3" s="10"/>
      <c r="O3" s="30" t="s">
        <v>2</v>
      </c>
      <c r="P3" s="30"/>
      <c r="Q3" s="36"/>
    </row>
    <row r="4" s="2" customFormat="1" ht="63" customHeight="1" spans="1:17">
      <c r="A4" s="14" t="s">
        <v>3</v>
      </c>
      <c r="B4" s="14" t="s">
        <v>4</v>
      </c>
      <c r="C4" s="14" t="s">
        <v>4</v>
      </c>
      <c r="D4" s="14" t="s">
        <v>5</v>
      </c>
      <c r="E4" s="14" t="s">
        <v>6</v>
      </c>
      <c r="F4" s="14" t="s">
        <v>7</v>
      </c>
      <c r="G4" s="14" t="s">
        <v>8</v>
      </c>
      <c r="H4" s="14" t="s">
        <v>9</v>
      </c>
      <c r="I4" s="31" t="s">
        <v>10</v>
      </c>
      <c r="J4" s="31" t="s">
        <v>11</v>
      </c>
      <c r="K4" s="31" t="s">
        <v>12</v>
      </c>
      <c r="L4" s="14" t="s">
        <v>13</v>
      </c>
      <c r="M4" s="14" t="s">
        <v>14</v>
      </c>
      <c r="N4" s="14" t="s">
        <v>15</v>
      </c>
      <c r="O4" s="14" t="s">
        <v>16</v>
      </c>
      <c r="P4" s="14" t="s">
        <v>17</v>
      </c>
      <c r="Q4" s="37"/>
    </row>
    <row r="5" s="2" customFormat="1" ht="49.95" customHeight="1" spans="1:17">
      <c r="A5" s="15" t="s">
        <v>18</v>
      </c>
      <c r="B5" s="16"/>
      <c r="C5" s="17"/>
      <c r="D5" s="18">
        <f>SUBTOTAL(9,D6:D29)</f>
        <v>17</v>
      </c>
      <c r="E5" s="14"/>
      <c r="F5" s="14"/>
      <c r="G5" s="14"/>
      <c r="H5" s="14"/>
      <c r="I5" s="31">
        <f>I6+I11+I15+I17+I21+I24+I26+I29</f>
        <v>3134743.56</v>
      </c>
      <c r="J5" s="31">
        <f>J6+J11+J15+J17+J21+J24+J26+J29</f>
        <v>1392045</v>
      </c>
      <c r="K5" s="31">
        <f>K6+K11+K15+K17+K21+K24+K26+K29</f>
        <v>245000</v>
      </c>
      <c r="L5" s="14"/>
      <c r="M5" s="14"/>
      <c r="N5" s="14"/>
      <c r="O5" s="14"/>
      <c r="P5" s="14"/>
      <c r="Q5" s="37"/>
    </row>
    <row r="6" s="2" customFormat="1" ht="49.95" customHeight="1" spans="1:17">
      <c r="A6" s="15" t="s">
        <v>19</v>
      </c>
      <c r="B6" s="19"/>
      <c r="C6" s="17"/>
      <c r="D6" s="18">
        <f>COUNTA(D7:D10)</f>
        <v>4</v>
      </c>
      <c r="E6" s="14"/>
      <c r="F6" s="14"/>
      <c r="G6" s="14"/>
      <c r="H6" s="14"/>
      <c r="I6" s="31">
        <f>SUM(I7:I10)</f>
        <v>129788.09</v>
      </c>
      <c r="J6" s="31">
        <f>SUM(J7:J10)</f>
        <v>38700</v>
      </c>
      <c r="K6" s="31">
        <f>SUM(K7:K10)</f>
        <v>45000</v>
      </c>
      <c r="L6" s="14"/>
      <c r="M6" s="14"/>
      <c r="N6" s="14"/>
      <c r="O6" s="14"/>
      <c r="P6" s="14"/>
      <c r="Q6" s="37"/>
    </row>
    <row r="7" s="3" customFormat="1" ht="145" customHeight="1" spans="1:200">
      <c r="A7" s="20">
        <v>1</v>
      </c>
      <c r="B7" s="21" t="s">
        <v>20</v>
      </c>
      <c r="C7" s="22" t="str">
        <f>N7&amp;B7</f>
        <v>柳州市龙建投资发展有限责任公司柳州市燎原医院</v>
      </c>
      <c r="D7" s="23" t="s">
        <v>21</v>
      </c>
      <c r="E7" s="24" t="s">
        <v>22</v>
      </c>
      <c r="F7" s="24" t="s">
        <v>23</v>
      </c>
      <c r="G7" s="22" t="s">
        <v>24</v>
      </c>
      <c r="H7" s="24" t="s">
        <v>25</v>
      </c>
      <c r="I7" s="20">
        <v>41034.81</v>
      </c>
      <c r="J7" s="20">
        <v>21000</v>
      </c>
      <c r="K7" s="20">
        <v>10000</v>
      </c>
      <c r="L7" s="22" t="s">
        <v>26</v>
      </c>
      <c r="M7" s="22" t="s">
        <v>27</v>
      </c>
      <c r="N7" s="22" t="s">
        <v>28</v>
      </c>
      <c r="O7" s="22" t="s">
        <v>29</v>
      </c>
      <c r="P7" s="22"/>
      <c r="Q7" s="3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row>
    <row r="8" s="3" customFormat="1" ht="145" customHeight="1" spans="1:200">
      <c r="A8" s="25">
        <v>2</v>
      </c>
      <c r="B8" s="21" t="s">
        <v>30</v>
      </c>
      <c r="C8" s="22" t="str">
        <f>N8&amp;B8</f>
        <v>柳州市投资控股有限公司柳州市螺蛳粉原材料基地工程</v>
      </c>
      <c r="D8" s="23" t="s">
        <v>31</v>
      </c>
      <c r="E8" s="24" t="s">
        <v>32</v>
      </c>
      <c r="F8" s="24" t="s">
        <v>23</v>
      </c>
      <c r="G8" s="22" t="s">
        <v>33</v>
      </c>
      <c r="H8" s="24" t="s">
        <v>34</v>
      </c>
      <c r="I8" s="20">
        <v>32229.3</v>
      </c>
      <c r="J8" s="20">
        <v>12000</v>
      </c>
      <c r="K8" s="20">
        <v>15000</v>
      </c>
      <c r="L8" s="22" t="s">
        <v>35</v>
      </c>
      <c r="M8" s="22" t="s">
        <v>36</v>
      </c>
      <c r="N8" s="22" t="s">
        <v>37</v>
      </c>
      <c r="O8" s="22" t="s">
        <v>29</v>
      </c>
      <c r="P8" s="22"/>
      <c r="Q8" s="3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row>
    <row r="9" s="3" customFormat="1" ht="145" customHeight="1" spans="1:200">
      <c r="A9" s="25">
        <v>3</v>
      </c>
      <c r="B9" s="21" t="s">
        <v>38</v>
      </c>
      <c r="C9" s="22" t="str">
        <f>N9&amp;B9</f>
        <v>柳州市东阳木业有限公司建筑板材、实木线条及仓储基地、年产15万立方米刨花板项目</v>
      </c>
      <c r="D9" s="23" t="s">
        <v>39</v>
      </c>
      <c r="E9" s="24" t="s">
        <v>40</v>
      </c>
      <c r="F9" s="24" t="s">
        <v>41</v>
      </c>
      <c r="G9" s="22" t="s">
        <v>42</v>
      </c>
      <c r="H9" s="24" t="s">
        <v>43</v>
      </c>
      <c r="I9" s="20">
        <v>40000</v>
      </c>
      <c r="J9" s="20">
        <v>3000</v>
      </c>
      <c r="K9" s="20">
        <v>10000</v>
      </c>
      <c r="L9" s="22" t="s">
        <v>44</v>
      </c>
      <c r="M9" s="22" t="s">
        <v>45</v>
      </c>
      <c r="N9" s="22" t="s">
        <v>46</v>
      </c>
      <c r="O9" s="22" t="s">
        <v>29</v>
      </c>
      <c r="P9" s="22"/>
      <c r="Q9" s="3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row>
    <row r="10" s="3" customFormat="1" ht="158" customHeight="1" spans="1:200">
      <c r="A10" s="25">
        <v>4</v>
      </c>
      <c r="B10" s="21"/>
      <c r="C10" s="22" t="s">
        <v>47</v>
      </c>
      <c r="D10" s="23" t="s">
        <v>48</v>
      </c>
      <c r="E10" s="24" t="s">
        <v>49</v>
      </c>
      <c r="F10" s="24" t="s">
        <v>50</v>
      </c>
      <c r="G10" s="22" t="s">
        <v>51</v>
      </c>
      <c r="H10" s="24" t="s">
        <v>43</v>
      </c>
      <c r="I10" s="20">
        <v>16523.98</v>
      </c>
      <c r="J10" s="20">
        <v>2700</v>
      </c>
      <c r="K10" s="20">
        <v>10000</v>
      </c>
      <c r="L10" s="22" t="s">
        <v>52</v>
      </c>
      <c r="M10" s="22" t="s">
        <v>53</v>
      </c>
      <c r="N10" s="22" t="s">
        <v>54</v>
      </c>
      <c r="O10" s="22" t="s">
        <v>29</v>
      </c>
      <c r="P10" s="22"/>
      <c r="Q10" s="3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row>
    <row r="11" s="3" customFormat="1" ht="49.95" customHeight="1" spans="1:200">
      <c r="A11" s="15" t="s">
        <v>55</v>
      </c>
      <c r="B11" s="19"/>
      <c r="C11" s="17"/>
      <c r="D11" s="18">
        <f>COUNTA(D12:D14)</f>
        <v>3</v>
      </c>
      <c r="E11" s="24"/>
      <c r="F11" s="24"/>
      <c r="G11" s="21"/>
      <c r="H11" s="24"/>
      <c r="I11" s="32">
        <f>SUM(I12:I14)</f>
        <v>138051.08</v>
      </c>
      <c r="J11" s="14">
        <f>SUM(J12:J14)</f>
        <v>8700</v>
      </c>
      <c r="K11" s="14">
        <f>SUM(K12:K14)</f>
        <v>30000</v>
      </c>
      <c r="L11" s="23"/>
      <c r="M11" s="23"/>
      <c r="N11" s="24"/>
      <c r="O11" s="24"/>
      <c r="P11" s="33"/>
      <c r="Q11" s="3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row>
    <row r="12" ht="156" customHeight="1" spans="1:200">
      <c r="A12" s="25">
        <v>5</v>
      </c>
      <c r="B12" s="21" t="s">
        <v>56</v>
      </c>
      <c r="C12" s="22" t="str">
        <f>N12&amp;B12</f>
        <v>桂林金鹰乳胶技术有限公司橡胶手套及设备制造安装项目</v>
      </c>
      <c r="D12" s="22" t="s">
        <v>57</v>
      </c>
      <c r="E12" s="24" t="s">
        <v>58</v>
      </c>
      <c r="F12" s="24" t="s">
        <v>59</v>
      </c>
      <c r="G12" s="22" t="s">
        <v>60</v>
      </c>
      <c r="H12" s="24" t="s">
        <v>43</v>
      </c>
      <c r="I12" s="20">
        <v>30000</v>
      </c>
      <c r="J12" s="20">
        <v>1000</v>
      </c>
      <c r="K12" s="20">
        <v>5000</v>
      </c>
      <c r="L12" s="22" t="s">
        <v>61</v>
      </c>
      <c r="M12" s="22" t="s">
        <v>62</v>
      </c>
      <c r="N12" s="22" t="s">
        <v>63</v>
      </c>
      <c r="O12" s="22" t="s">
        <v>64</v>
      </c>
      <c r="P12" s="22"/>
      <c r="Q12" s="38"/>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row>
    <row r="13" ht="156" customHeight="1" spans="1:17">
      <c r="A13" s="25">
        <v>6</v>
      </c>
      <c r="B13" s="21" t="s">
        <v>65</v>
      </c>
      <c r="C13" s="22" t="str">
        <f>B13</f>
        <v>桂林澳群彩印有限公司印刷工厂智能化技术升级项目</v>
      </c>
      <c r="D13" s="22" t="s">
        <v>66</v>
      </c>
      <c r="E13" s="24" t="s">
        <v>58</v>
      </c>
      <c r="F13" s="24" t="s">
        <v>67</v>
      </c>
      <c r="G13" s="22" t="s">
        <v>68</v>
      </c>
      <c r="H13" s="24" t="s">
        <v>43</v>
      </c>
      <c r="I13" s="20">
        <v>50000</v>
      </c>
      <c r="J13" s="20">
        <v>7100</v>
      </c>
      <c r="K13" s="20">
        <v>20000</v>
      </c>
      <c r="L13" s="22" t="s">
        <v>69</v>
      </c>
      <c r="M13" s="22" t="s">
        <v>70</v>
      </c>
      <c r="N13" s="22" t="s">
        <v>71</v>
      </c>
      <c r="O13" s="22" t="s">
        <v>64</v>
      </c>
      <c r="P13" s="22"/>
      <c r="Q13" s="38"/>
    </row>
    <row r="14" ht="154" customHeight="1" spans="1:17">
      <c r="A14" s="25">
        <v>7</v>
      </c>
      <c r="B14" s="21" t="s">
        <v>72</v>
      </c>
      <c r="C14" s="22" t="str">
        <f>N14&amp;B14</f>
        <v>荔浦市房地产信息中心荔浦市荔城镇棚户区改建工程（二期）</v>
      </c>
      <c r="D14" s="22" t="s">
        <v>73</v>
      </c>
      <c r="E14" s="24" t="s">
        <v>74</v>
      </c>
      <c r="F14" s="24" t="s">
        <v>75</v>
      </c>
      <c r="G14" s="22" t="s">
        <v>76</v>
      </c>
      <c r="H14" s="24" t="s">
        <v>77</v>
      </c>
      <c r="I14" s="20">
        <v>58051.08</v>
      </c>
      <c r="J14" s="20">
        <v>600</v>
      </c>
      <c r="K14" s="20">
        <v>5000</v>
      </c>
      <c r="L14" s="22" t="s">
        <v>61</v>
      </c>
      <c r="M14" s="22" t="s">
        <v>78</v>
      </c>
      <c r="N14" s="22" t="s">
        <v>79</v>
      </c>
      <c r="O14" s="22" t="s">
        <v>64</v>
      </c>
      <c r="P14" s="22"/>
      <c r="Q14" s="38"/>
    </row>
    <row r="15" ht="49.95" customHeight="1" spans="1:17">
      <c r="A15" s="15" t="s">
        <v>80</v>
      </c>
      <c r="B15" s="19"/>
      <c r="C15" s="17"/>
      <c r="D15" s="18">
        <f>COUNTA(D16:D16)</f>
        <v>1</v>
      </c>
      <c r="E15" s="24"/>
      <c r="F15" s="24"/>
      <c r="G15" s="24"/>
      <c r="H15" s="24"/>
      <c r="I15" s="14">
        <f>SUM(I16:I16)</f>
        <v>120013</v>
      </c>
      <c r="J15" s="14">
        <f>SUM(J16:J16)</f>
        <v>58274</v>
      </c>
      <c r="K15" s="14">
        <f>SUM(K16:K16)</f>
        <v>2000</v>
      </c>
      <c r="L15" s="24"/>
      <c r="M15" s="24"/>
      <c r="N15" s="24"/>
      <c r="O15" s="24"/>
      <c r="P15" s="25"/>
      <c r="Q15" s="39"/>
    </row>
    <row r="16" ht="134" customHeight="1" spans="1:17">
      <c r="A16" s="25">
        <v>8</v>
      </c>
      <c r="B16" s="21" t="s">
        <v>81</v>
      </c>
      <c r="C16" s="22" t="str">
        <f>N16&amp;B16</f>
        <v>梧州市广瀚投资发展有限公司梧州市骑楼城保护与综合整治项目一期工程</v>
      </c>
      <c r="D16" s="22" t="s">
        <v>82</v>
      </c>
      <c r="E16" s="24" t="s">
        <v>83</v>
      </c>
      <c r="F16" s="24" t="s">
        <v>84</v>
      </c>
      <c r="G16" s="22" t="s">
        <v>85</v>
      </c>
      <c r="H16" s="24" t="s">
        <v>86</v>
      </c>
      <c r="I16" s="20">
        <v>120013</v>
      </c>
      <c r="J16" s="20">
        <v>58274</v>
      </c>
      <c r="K16" s="20">
        <v>2000</v>
      </c>
      <c r="L16" s="22" t="s">
        <v>61</v>
      </c>
      <c r="M16" s="22" t="s">
        <v>87</v>
      </c>
      <c r="N16" s="22" t="s">
        <v>88</v>
      </c>
      <c r="O16" s="22" t="s">
        <v>89</v>
      </c>
      <c r="P16" s="22"/>
      <c r="Q16" s="40"/>
    </row>
    <row r="17" ht="49.95" customHeight="1" spans="1:17">
      <c r="A17" s="15" t="s">
        <v>90</v>
      </c>
      <c r="B17" s="19"/>
      <c r="C17" s="17"/>
      <c r="D17" s="26">
        <f>COUNTA(D18:D20)</f>
        <v>3</v>
      </c>
      <c r="E17" s="27"/>
      <c r="F17" s="27"/>
      <c r="G17" s="22"/>
      <c r="H17" s="24"/>
      <c r="I17" s="14">
        <f>SUM(I18:I20)</f>
        <v>2354800</v>
      </c>
      <c r="J17" s="14">
        <f>SUM(J18:J20)</f>
        <v>1224000</v>
      </c>
      <c r="K17" s="14">
        <f>SUM(K18:K20)</f>
        <v>115000</v>
      </c>
      <c r="L17" s="22"/>
      <c r="M17" s="22"/>
      <c r="N17" s="24"/>
      <c r="O17" s="24"/>
      <c r="P17" s="33"/>
      <c r="Q17" s="38"/>
    </row>
    <row r="18" ht="97" customHeight="1" spans="1:17">
      <c r="A18" s="20">
        <v>9</v>
      </c>
      <c r="B18" s="21" t="s">
        <v>91</v>
      </c>
      <c r="C18" s="22" t="str">
        <f>N18&amp;B18</f>
        <v>广西北海高新园区投资发展有限公司北海高新区智慧谷(一期）项目</v>
      </c>
      <c r="D18" s="22" t="s">
        <v>92</v>
      </c>
      <c r="E18" s="24" t="s">
        <v>93</v>
      </c>
      <c r="F18" s="24" t="s">
        <v>94</v>
      </c>
      <c r="G18" s="22" t="s">
        <v>95</v>
      </c>
      <c r="H18" s="24" t="s">
        <v>96</v>
      </c>
      <c r="I18" s="20">
        <v>29800</v>
      </c>
      <c r="J18" s="20">
        <v>18000</v>
      </c>
      <c r="K18" s="20">
        <v>5000</v>
      </c>
      <c r="L18" s="22" t="s">
        <v>97</v>
      </c>
      <c r="M18" s="22" t="s">
        <v>98</v>
      </c>
      <c r="N18" s="22" t="s">
        <v>99</v>
      </c>
      <c r="O18" s="22" t="s">
        <v>100</v>
      </c>
      <c r="P18" s="22"/>
      <c r="Q18" s="40"/>
    </row>
    <row r="19" ht="124.95" customHeight="1" spans="1:17">
      <c r="A19" s="25">
        <v>10</v>
      </c>
      <c r="B19" s="21" t="s">
        <v>101</v>
      </c>
      <c r="C19" s="22" t="str">
        <f>N19&amp;B19</f>
        <v>广西太阳纸业有限公司350万吨林浆纸一体化项目</v>
      </c>
      <c r="D19" s="22" t="s">
        <v>102</v>
      </c>
      <c r="E19" s="24" t="s">
        <v>40</v>
      </c>
      <c r="F19" s="24" t="s">
        <v>103</v>
      </c>
      <c r="G19" s="22" t="s">
        <v>104</v>
      </c>
      <c r="H19" s="24" t="s">
        <v>105</v>
      </c>
      <c r="I19" s="20">
        <v>2280000</v>
      </c>
      <c r="J19" s="20">
        <v>1200000</v>
      </c>
      <c r="K19" s="20">
        <v>100000</v>
      </c>
      <c r="L19" s="22" t="s">
        <v>106</v>
      </c>
      <c r="M19" s="22" t="s">
        <v>107</v>
      </c>
      <c r="N19" s="22" t="s">
        <v>108</v>
      </c>
      <c r="O19" s="22" t="s">
        <v>100</v>
      </c>
      <c r="P19" s="22"/>
      <c r="Q19" s="38"/>
    </row>
    <row r="20" ht="210" customHeight="1" spans="1:17">
      <c r="A20" s="25">
        <v>11</v>
      </c>
      <c r="B20" s="21" t="s">
        <v>109</v>
      </c>
      <c r="C20" s="22" t="str">
        <f t="shared" ref="C20:C30" si="0">N20&amp;B20</f>
        <v>广西惠铜新材料科技有限公司电子铜箔一期项目</v>
      </c>
      <c r="D20" s="23" t="s">
        <v>110</v>
      </c>
      <c r="E20" s="24" t="s">
        <v>111</v>
      </c>
      <c r="F20" s="24" t="s">
        <v>112</v>
      </c>
      <c r="G20" s="22" t="s">
        <v>113</v>
      </c>
      <c r="H20" s="24" t="s">
        <v>96</v>
      </c>
      <c r="I20" s="20">
        <v>45000</v>
      </c>
      <c r="J20" s="20">
        <v>6000</v>
      </c>
      <c r="K20" s="20">
        <v>10000</v>
      </c>
      <c r="L20" s="23" t="s">
        <v>114</v>
      </c>
      <c r="M20" s="22" t="s">
        <v>115</v>
      </c>
      <c r="N20" s="22" t="s">
        <v>116</v>
      </c>
      <c r="O20" s="22" t="s">
        <v>100</v>
      </c>
      <c r="P20" s="22"/>
      <c r="Q20" s="38"/>
    </row>
    <row r="21" ht="49.95" customHeight="1" spans="1:17">
      <c r="A21" s="15" t="s">
        <v>117</v>
      </c>
      <c r="B21" s="19"/>
      <c r="C21" s="17"/>
      <c r="D21" s="18">
        <f>COUNTA(D22:D23)</f>
        <v>2</v>
      </c>
      <c r="E21" s="24"/>
      <c r="F21" s="24"/>
      <c r="G21" s="24"/>
      <c r="H21" s="24"/>
      <c r="I21" s="32">
        <f>SUM(I22:I23)</f>
        <v>65907.82</v>
      </c>
      <c r="J21" s="14">
        <f>SUM(J22:J23)</f>
        <v>12159</v>
      </c>
      <c r="K21" s="14">
        <f>SUM(K22:K23)</f>
        <v>15000</v>
      </c>
      <c r="L21" s="24"/>
      <c r="M21" s="22"/>
      <c r="N21" s="22"/>
      <c r="O21" s="22"/>
      <c r="P21" s="22"/>
      <c r="Q21" s="39"/>
    </row>
    <row r="22" ht="142" customHeight="1" spans="1:17">
      <c r="A22" s="25">
        <v>12</v>
      </c>
      <c r="B22" s="21" t="s">
        <v>118</v>
      </c>
      <c r="C22" s="22" t="str">
        <f t="shared" si="0"/>
        <v>广西容县经济开发区建设投资有限公司容县进港大道工程</v>
      </c>
      <c r="D22" s="23" t="s">
        <v>119</v>
      </c>
      <c r="E22" s="24" t="s">
        <v>120</v>
      </c>
      <c r="F22" s="24" t="s">
        <v>121</v>
      </c>
      <c r="G22" s="22" t="s">
        <v>122</v>
      </c>
      <c r="H22" s="24" t="s">
        <v>86</v>
      </c>
      <c r="I22" s="20">
        <v>42807.82</v>
      </c>
      <c r="J22" s="20">
        <v>8959</v>
      </c>
      <c r="K22" s="20">
        <v>10000</v>
      </c>
      <c r="L22" s="22" t="s">
        <v>123</v>
      </c>
      <c r="M22" s="22" t="s">
        <v>124</v>
      </c>
      <c r="N22" s="22" t="s">
        <v>125</v>
      </c>
      <c r="O22" s="22" t="s">
        <v>126</v>
      </c>
      <c r="P22" s="22"/>
      <c r="Q22" s="38"/>
    </row>
    <row r="23" ht="144" customHeight="1" spans="1:17">
      <c r="A23" s="25">
        <v>13</v>
      </c>
      <c r="B23" s="21" t="s">
        <v>127</v>
      </c>
      <c r="C23" s="22" t="str">
        <f t="shared" si="0"/>
        <v>广西铜州控股有限公司玉北大道南会仙河片区农村集体经营性建设用地入市项目配套道路工程</v>
      </c>
      <c r="D23" s="23" t="s">
        <v>128</v>
      </c>
      <c r="E23" s="24" t="s">
        <v>49</v>
      </c>
      <c r="F23" s="24" t="s">
        <v>129</v>
      </c>
      <c r="G23" s="22" t="s">
        <v>130</v>
      </c>
      <c r="H23" s="24" t="s">
        <v>34</v>
      </c>
      <c r="I23" s="20">
        <v>23100</v>
      </c>
      <c r="J23" s="20">
        <v>3200</v>
      </c>
      <c r="K23" s="20">
        <v>5000</v>
      </c>
      <c r="L23" s="22" t="s">
        <v>123</v>
      </c>
      <c r="M23" s="22" t="s">
        <v>131</v>
      </c>
      <c r="N23" s="22" t="s">
        <v>132</v>
      </c>
      <c r="O23" s="22" t="s">
        <v>126</v>
      </c>
      <c r="P23" s="22"/>
      <c r="Q23" s="38"/>
    </row>
    <row r="24" ht="49.95" customHeight="1" spans="1:17">
      <c r="A24" s="15" t="s">
        <v>133</v>
      </c>
      <c r="B24" s="19"/>
      <c r="C24" s="17"/>
      <c r="D24" s="18">
        <f>COUNTA(D25:D25)</f>
        <v>1</v>
      </c>
      <c r="E24" s="24"/>
      <c r="F24" s="24"/>
      <c r="G24" s="21"/>
      <c r="H24" s="24"/>
      <c r="I24" s="14">
        <f>SUM(I25:I25)</f>
        <v>16800</v>
      </c>
      <c r="J24" s="14">
        <f>SUM(J25:J25)</f>
        <v>3900</v>
      </c>
      <c r="K24" s="14">
        <f>SUM(K25:K25)</f>
        <v>8000</v>
      </c>
      <c r="L24" s="23"/>
      <c r="M24" s="23"/>
      <c r="N24" s="24"/>
      <c r="O24" s="24"/>
      <c r="P24" s="33"/>
      <c r="Q24" s="38"/>
    </row>
    <row r="25" ht="279" customHeight="1" spans="1:17">
      <c r="A25" s="25">
        <v>14</v>
      </c>
      <c r="B25" s="21" t="s">
        <v>134</v>
      </c>
      <c r="C25" s="22" t="str">
        <f>B25</f>
        <v>百色巨人园食品科技有限公司果蔬深加工项目</v>
      </c>
      <c r="D25" s="22" t="s">
        <v>135</v>
      </c>
      <c r="E25" s="24" t="s">
        <v>136</v>
      </c>
      <c r="F25" s="24" t="s">
        <v>137</v>
      </c>
      <c r="G25" s="22" t="s">
        <v>138</v>
      </c>
      <c r="H25" s="24" t="s">
        <v>34</v>
      </c>
      <c r="I25" s="20">
        <v>16800</v>
      </c>
      <c r="J25" s="20">
        <v>3900</v>
      </c>
      <c r="K25" s="20">
        <v>8000</v>
      </c>
      <c r="L25" s="22" t="s">
        <v>139</v>
      </c>
      <c r="M25" s="22" t="s">
        <v>140</v>
      </c>
      <c r="N25" s="22" t="s">
        <v>141</v>
      </c>
      <c r="O25" s="22" t="s">
        <v>142</v>
      </c>
      <c r="P25" s="22"/>
      <c r="Q25" s="38"/>
    </row>
    <row r="26" ht="49.95" customHeight="1" spans="1:17">
      <c r="A26" s="15" t="s">
        <v>143</v>
      </c>
      <c r="B26" s="19"/>
      <c r="C26" s="17"/>
      <c r="D26" s="18">
        <f>COUNTA(D27:D28)</f>
        <v>2</v>
      </c>
      <c r="E26" s="24"/>
      <c r="F26" s="24"/>
      <c r="G26" s="22"/>
      <c r="H26" s="24"/>
      <c r="I26" s="32">
        <f>SUM(I27:I28)</f>
        <v>289383.57</v>
      </c>
      <c r="J26" s="14">
        <f>SUM(J27:J28)</f>
        <v>38712</v>
      </c>
      <c r="K26" s="14">
        <f>SUM(K27:K28)</f>
        <v>25000</v>
      </c>
      <c r="L26" s="24"/>
      <c r="M26" s="24"/>
      <c r="N26" s="24"/>
      <c r="O26" s="24"/>
      <c r="P26" s="33"/>
      <c r="Q26" s="38"/>
    </row>
    <row r="27" ht="180" customHeight="1" spans="1:17">
      <c r="A27" s="25">
        <v>15</v>
      </c>
      <c r="B27" s="21" t="s">
        <v>144</v>
      </c>
      <c r="C27" s="22" t="str">
        <f t="shared" si="0"/>
        <v>贺州市世界银行贷款项目管理办公室利用世界银行贷款广西贺州市水环境治理与城市综合发展项目</v>
      </c>
      <c r="D27" s="22" t="s">
        <v>145</v>
      </c>
      <c r="E27" s="24" t="s">
        <v>146</v>
      </c>
      <c r="F27" s="24" t="s">
        <v>143</v>
      </c>
      <c r="G27" s="22" t="s">
        <v>147</v>
      </c>
      <c r="H27" s="24" t="s">
        <v>148</v>
      </c>
      <c r="I27" s="20">
        <v>261682.68</v>
      </c>
      <c r="J27" s="20">
        <v>33500</v>
      </c>
      <c r="K27" s="20">
        <v>15000</v>
      </c>
      <c r="L27" s="22" t="s">
        <v>149</v>
      </c>
      <c r="M27" s="22" t="s">
        <v>150</v>
      </c>
      <c r="N27" s="22" t="s">
        <v>151</v>
      </c>
      <c r="O27" s="22" t="s">
        <v>152</v>
      </c>
      <c r="P27" s="22"/>
      <c r="Q27" s="38"/>
    </row>
    <row r="28" ht="180" customHeight="1" spans="1:17">
      <c r="A28" s="25">
        <v>16</v>
      </c>
      <c r="B28" s="21" t="s">
        <v>153</v>
      </c>
      <c r="C28" s="22" t="str">
        <f t="shared" si="0"/>
        <v>北新建材（贺州）有限公司北新建材广西贺州脱硫石膏固废资源化利用年产3000万平方米纸面石膏板及10000吨轻钢龙骨生产线项目</v>
      </c>
      <c r="D28" s="22" t="s">
        <v>154</v>
      </c>
      <c r="E28" s="24" t="s">
        <v>155</v>
      </c>
      <c r="F28" s="24" t="s">
        <v>156</v>
      </c>
      <c r="G28" s="22" t="s">
        <v>157</v>
      </c>
      <c r="H28" s="24" t="s">
        <v>43</v>
      </c>
      <c r="I28" s="20">
        <v>27700.89</v>
      </c>
      <c r="J28" s="20">
        <v>5212</v>
      </c>
      <c r="K28" s="20">
        <v>10000</v>
      </c>
      <c r="L28" s="22" t="s">
        <v>158</v>
      </c>
      <c r="M28" s="22" t="s">
        <v>159</v>
      </c>
      <c r="N28" s="22" t="s">
        <v>160</v>
      </c>
      <c r="O28" s="22" t="s">
        <v>152</v>
      </c>
      <c r="P28" s="22"/>
      <c r="Q28" s="38"/>
    </row>
    <row r="29" ht="49.95" customHeight="1" spans="1:17">
      <c r="A29" s="15" t="s">
        <v>161</v>
      </c>
      <c r="B29" s="19"/>
      <c r="C29" s="17"/>
      <c r="D29" s="18">
        <f>COUNTA(D30)</f>
        <v>1</v>
      </c>
      <c r="E29" s="24"/>
      <c r="F29" s="24"/>
      <c r="G29" s="21"/>
      <c r="H29" s="24"/>
      <c r="I29" s="14">
        <f>SUM(I30:I30)</f>
        <v>20000</v>
      </c>
      <c r="J29" s="14">
        <f>SUM(J30:J30)</f>
        <v>7600</v>
      </c>
      <c r="K29" s="14">
        <f>SUM(K30:K30)</f>
        <v>5000</v>
      </c>
      <c r="L29" s="22"/>
      <c r="M29" s="22"/>
      <c r="N29" s="22"/>
      <c r="O29" s="22"/>
      <c r="P29" s="22"/>
      <c r="Q29" s="38"/>
    </row>
    <row r="30" ht="196" customHeight="1" spans="1:17">
      <c r="A30" s="25">
        <v>17</v>
      </c>
      <c r="B30" s="21" t="s">
        <v>162</v>
      </c>
      <c r="C30" s="22" t="str">
        <f t="shared" si="0"/>
        <v>象州加美人造板有限责任公司年产15万立方米高密度薄板生产线项目</v>
      </c>
      <c r="D30" s="22" t="s">
        <v>163</v>
      </c>
      <c r="E30" s="24" t="s">
        <v>40</v>
      </c>
      <c r="F30" s="24" t="s">
        <v>164</v>
      </c>
      <c r="G30" s="22" t="s">
        <v>165</v>
      </c>
      <c r="H30" s="24" t="s">
        <v>34</v>
      </c>
      <c r="I30" s="20">
        <v>20000</v>
      </c>
      <c r="J30" s="20">
        <v>7600</v>
      </c>
      <c r="K30" s="20">
        <v>5000</v>
      </c>
      <c r="L30" s="22" t="s">
        <v>166</v>
      </c>
      <c r="M30" s="22" t="s">
        <v>167</v>
      </c>
      <c r="N30" s="22" t="s">
        <v>168</v>
      </c>
      <c r="O30" s="22" t="s">
        <v>169</v>
      </c>
      <c r="P30" s="22"/>
      <c r="Q30" s="38"/>
    </row>
  </sheetData>
  <autoFilter ref="A4:GR30">
    <sortState ref="A4:GR30">
      <sortCondition ref="O4" descending="1"/>
    </sortState>
    <extLst/>
  </autoFilter>
  <sortState ref="A5:S31">
    <sortCondition ref="O5:O31"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12">
    <mergeCell ref="A1:C1"/>
    <mergeCell ref="A2:P2"/>
    <mergeCell ref="O3:P3"/>
    <mergeCell ref="A5:C5"/>
    <mergeCell ref="A6:C6"/>
    <mergeCell ref="A11:C11"/>
    <mergeCell ref="A15:C15"/>
    <mergeCell ref="A17:C17"/>
    <mergeCell ref="A21:C21"/>
    <mergeCell ref="A24:C24"/>
    <mergeCell ref="A26:C26"/>
    <mergeCell ref="A29:C29"/>
  </mergeCells>
  <conditionalFormatting sqref="B14">
    <cfRule type="duplicateValues" dxfId="0" priority="4"/>
    <cfRule type="duplicateValues" dxfId="0" priority="5"/>
    <cfRule type="duplicateValues" dxfId="0" priority="6"/>
    <cfRule type="duplicateValues" dxfId="0" priority="7"/>
    <cfRule type="duplicateValues" dxfId="0" priority="8"/>
    <cfRule type="duplicateValues" dxfId="0" priority="9"/>
  </conditionalFormatting>
  <conditionalFormatting sqref="B7:B10 B12:B14 B16 B18:B20 B22:B23 B25 B27:B28 B30 A29 A26 A24 A21 A17 A15 A11 A6">
    <cfRule type="duplicateValues" dxfId="0" priority="10"/>
  </conditionalFormatting>
  <conditionalFormatting sqref="B7:B10 B12:B14 B16 B18:B20 B22:B23 B25 B27:B28 B30 A29 A26 A24 A21 A17 A15 A11">
    <cfRule type="duplicateValues" dxfId="0" priority="11"/>
  </conditionalFormatting>
  <printOptions horizontalCentered="1"/>
  <pageMargins left="0.984027777777778" right="0.984027777777778" top="0.984027777777778" bottom="0.984027777777778" header="0" footer="0"/>
  <pageSetup paperSize="8" scale="96"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A1" sqref="A1:A17"/>
    </sheetView>
  </sheetViews>
  <sheetFormatPr defaultColWidth="9" defaultRowHeight="13.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张晓红</cp:lastModifiedBy>
  <dcterms:created xsi:type="dcterms:W3CDTF">2020-12-21T14:08:00Z</dcterms:created>
  <cp:lastPrinted>2022-07-18T07:39:00Z</cp:lastPrinted>
  <dcterms:modified xsi:type="dcterms:W3CDTF">2022-07-30T02:25:12Z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603E2FD70482467AA00130F43ED7B2D0</vt:lpwstr>
  </property>
  <property fmtid="{D5CDD505-2E9C-101B-9397-08002B2CF9AE}" pid="4" name="KSOReadingLayout">
    <vt:bool>true</vt:bool>
  </property>
</Properties>
</file>