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520" windowHeight="8805"/>
  </bookViews>
  <sheets>
    <sheet name="按责任单位分" sheetId="3" r:id="rId1"/>
    <sheet name="Sheet1" sheetId="4" r:id="rId2"/>
  </sheets>
  <definedNames>
    <definedName name="_xlnm._FilterDatabase" localSheetId="0" hidden="1">按责任单位分!$A$4:$ID$80</definedName>
    <definedName name="_xlnm.Print_Area" localSheetId="0">按责任单位分!$A$1:$P$79</definedName>
    <definedName name="_xlnm.Print_Titles" localSheetId="0">按责任单位分!$4:$4</definedName>
  </definedNames>
  <calcPr calcId="144525"/>
</workbook>
</file>

<file path=xl/sharedStrings.xml><?xml version="1.0" encoding="utf-8"?>
<sst xmlns="http://schemas.openxmlformats.org/spreadsheetml/2006/main" count="636" uniqueCount="450">
  <si>
    <t>附件2</t>
  </si>
  <si>
    <t>2022年第三批自治区层面统筹推进重大项目（新开工）进度目标责任表</t>
  </si>
  <si>
    <t>金额单位：万元</t>
  </si>
  <si>
    <t>序号</t>
  </si>
  <si>
    <t>项目名称</t>
  </si>
  <si>
    <t>项目代码</t>
  </si>
  <si>
    <t>项目分类</t>
  </si>
  <si>
    <t>建设
地点</t>
  </si>
  <si>
    <t>主要建设内容及规模</t>
  </si>
  <si>
    <t>建设起止年限</t>
  </si>
  <si>
    <t>开工月份</t>
  </si>
  <si>
    <t>总投资</t>
  </si>
  <si>
    <t>2022年
计划
投资</t>
  </si>
  <si>
    <t>前期工作进展情况</t>
  </si>
  <si>
    <t>2022年工程形象进度目标</t>
  </si>
  <si>
    <t>项目
业主</t>
  </si>
  <si>
    <t>责任
单位</t>
  </si>
  <si>
    <t>备注</t>
  </si>
  <si>
    <t>合计</t>
  </si>
  <si>
    <t>自治区交通运输厅</t>
  </si>
  <si>
    <t>梧州（龙眼咀）至硕龙公路（梧州环城高速南段）</t>
  </si>
  <si>
    <t>2020-450000-48-01-022229</t>
  </si>
  <si>
    <t>高速公路</t>
  </si>
  <si>
    <t>龙圩区</t>
  </si>
  <si>
    <t>全长16.83千米，高速公路，双向4车道，路基宽度26.5米，设计速度120千米/小时，建设互通式立交4处，服务区1处。</t>
  </si>
  <si>
    <t>2022-2025年</t>
  </si>
  <si>
    <t>取得用地预审和选址意见书，完成社稳、环评、水土保持批复。</t>
  </si>
  <si>
    <t>力争开工建设，全线征地拆迁工程完成约50%。</t>
  </si>
  <si>
    <t>广西高速公路投资有限公司</t>
  </si>
  <si>
    <t>柳州-平南-岑溪公路（平南至岑溪北段）</t>
  </si>
  <si>
    <t>2020-450000-48-02-063185</t>
  </si>
  <si>
    <t>梧州市</t>
  </si>
  <si>
    <t>全长75千米，高速公路，双向4车道，路基宽度26.5米，设计速度120千米/小时。</t>
  </si>
  <si>
    <t>完成核准、环评批复，取得用地预审和选址意见书。</t>
  </si>
  <si>
    <t>全线征地拆迁完成约47%，施工现场土建标段临时工程费完成58%，路基工程完成10%，桥梁工程完成约5%。</t>
  </si>
  <si>
    <t>广西平岑高速公路有限公司</t>
  </si>
  <si>
    <t>广西桂浦高速公路有限公司阳朔至荔浦公路（阳鹿路与贺巴路荔浦连线）</t>
  </si>
  <si>
    <t>2102-450000-04-01-301451</t>
  </si>
  <si>
    <t>荔浦市</t>
  </si>
  <si>
    <t>路线长16.4千米，双向四车道，路基宽度26米，设计速度100千米/小时。</t>
  </si>
  <si>
    <t>完成可研、社稳批复，取得用地预审与选址意见书。</t>
  </si>
  <si>
    <t>全线征地拆迁工程完成70%，施工现场土建各标段完成临建工程约70%。</t>
  </si>
  <si>
    <t>广西桂浦高速公路有限公司</t>
  </si>
  <si>
    <t>自治区卫生健康委</t>
  </si>
  <si>
    <t>广西中医药大学附属瑞康医院凤岭南医院建设项目</t>
  </si>
  <si>
    <t>2019-450103-83-01-020335</t>
  </si>
  <si>
    <t>卫生事业</t>
  </si>
  <si>
    <t>青秀区</t>
  </si>
  <si>
    <t>总建筑面积17.88万平方米，设置病床1000张，建设门诊综合楼、住院综合楼、科研教学培训楼等。</t>
  </si>
  <si>
    <t>完成初设、环评批复，取得不动产证。</t>
  </si>
  <si>
    <t>开展基础施工。</t>
  </si>
  <si>
    <t>广西中医药大学附属瑞康医院</t>
  </si>
  <si>
    <t>南宁市</t>
  </si>
  <si>
    <t>南宁市恩湖路（邕武路-金仑路）工程</t>
  </si>
  <si>
    <t>2020-450000-54-01-017701</t>
  </si>
  <si>
    <t>道路及桥梁</t>
  </si>
  <si>
    <t>兴宁区</t>
  </si>
  <si>
    <t>全长5.5千米，城市次干路，双向4车道，红线宽度36米，设计速度40千米/小时。</t>
  </si>
  <si>
    <t>完成初设、环评、水保批复，取得用地预审与选址意见书。</t>
  </si>
  <si>
    <t>完成部分土方开挖，开展桥梁围堰施工。</t>
  </si>
  <si>
    <t>广西旅发置业集团有限公司</t>
  </si>
  <si>
    <t>南宁市人民政府</t>
  </si>
  <si>
    <t>北仑路（那况路—嘉和城北侧东西向干路）工程</t>
  </si>
  <si>
    <t>2020-450100-48-01-061843</t>
  </si>
  <si>
    <t>全长约2007米，城市主干路，红线宽度36米，设计速度50千米/小时。</t>
  </si>
  <si>
    <t>2022-2023年</t>
  </si>
  <si>
    <t>完成初设、环评批复，取得用地预审与选址意见书。</t>
  </si>
  <si>
    <t>完成前期工作并开展基础施工。</t>
  </si>
  <si>
    <t>南宁市富申建设投资有限责任公司</t>
  </si>
  <si>
    <t>吴圩至大塘高速公路机场连接线</t>
  </si>
  <si>
    <t>2112-450100-04-01-177207</t>
  </si>
  <si>
    <t>其他交通设施</t>
  </si>
  <si>
    <t>全长2.25千米,一级公路，双向4车道，路基宽度22.5米，设计速度80千米/小时。</t>
  </si>
  <si>
    <t>2022-2022年</t>
  </si>
  <si>
    <t>完成初设、环评、施工图批复，取得用地预审与选址意见书。</t>
  </si>
  <si>
    <t>主体开工建设。</t>
  </si>
  <si>
    <t>广西北部湾投资集团有限公司</t>
  </si>
  <si>
    <t>南宁维宁供应链项目</t>
  </si>
  <si>
    <t>2202-450108-04-01-228200</t>
  </si>
  <si>
    <t>商贸流通</t>
  </si>
  <si>
    <t>良庆区</t>
  </si>
  <si>
    <t>总建筑面积18万平方米，建设跨境商品加工中心、自营直销中心、展示中心、物流周转中心、分拣包装分拨中心等。</t>
  </si>
  <si>
    <t>2022-2024年</t>
  </si>
  <si>
    <t>完成备案、取得建设用地规划许可证，签订土地出让合同。</t>
  </si>
  <si>
    <t>南宁维宁供应链有限公司</t>
  </si>
  <si>
    <t>柳州市</t>
  </si>
  <si>
    <t>优能融水庆林山48MW风电场</t>
  </si>
  <si>
    <t>2017-450225-44-02-014951</t>
  </si>
  <si>
    <t>能源</t>
  </si>
  <si>
    <t>融水苗族自治县</t>
  </si>
  <si>
    <t>装机容量48兆瓦。</t>
  </si>
  <si>
    <t>完成核准、环评批复，取得用地预审与选址意见书，签订施工合同。</t>
  </si>
  <si>
    <t>开工建设，完成总体工程量的50%。</t>
  </si>
  <si>
    <t>柳州融水优能风力发电有限公司</t>
  </si>
  <si>
    <t>柳州市人民政府</t>
  </si>
  <si>
    <t>优能融水杆洞48MW风电场</t>
  </si>
  <si>
    <t>2017-450225-44-02-014952</t>
  </si>
  <si>
    <t>完成核准、环评批复，取得用地预审与选址意见书，获得接入系统批复，签署进场路、部分场内路的施工合同。</t>
  </si>
  <si>
    <t>融安·广西香杉生态工业产业园三期</t>
  </si>
  <si>
    <t>2103-450224-04-01-724940</t>
  </si>
  <si>
    <t>其他市政基础设施</t>
  </si>
  <si>
    <t>融安县</t>
  </si>
  <si>
    <t>总建筑面积25.8万平方米，建设仓储物流片区，配套园区道路、环境设施等。</t>
  </si>
  <si>
    <t>2022-2026年</t>
  </si>
  <si>
    <t>10</t>
  </si>
  <si>
    <t>完成可研批复，取得用地预审与选址意见书、环境影响登记表。</t>
  </si>
  <si>
    <t>完成前期工作，开展基础施工。</t>
  </si>
  <si>
    <t>融安县工建投资开发有限公司</t>
  </si>
  <si>
    <t>融水-中国香杉家居板材集聚区—融水县和睦产业园项目（一期）</t>
  </si>
  <si>
    <t>2103-450225-04-01-464511</t>
  </si>
  <si>
    <t>总建筑面积14.44万平方米，建设标准厂房、政策性租赁住房、产品展示用房等。</t>
  </si>
  <si>
    <t>完成可研批复，取得土地证。</t>
  </si>
  <si>
    <t>开工建设，完成总体工程量的10%。</t>
  </si>
  <si>
    <t>融水县融创产业投资发展有限责任公司</t>
  </si>
  <si>
    <t>鹿寨县城第二污水处理厂改扩建工程</t>
  </si>
  <si>
    <t>2104-450223-04-02-167708</t>
  </si>
  <si>
    <t>污水处理</t>
  </si>
  <si>
    <t>鹿寨县</t>
  </si>
  <si>
    <t>扩建县城第二污水处理厂，改造管网总长约10千米，日处理污水扩容至3万吨/天。</t>
  </si>
  <si>
    <t>完成可研、环评批复，取得国有建设用地划拨决定书。</t>
  </si>
  <si>
    <t>完成厂房建设50%。</t>
  </si>
  <si>
    <t>鹿寨县汇一联城市开发投资有限责任公司</t>
  </si>
  <si>
    <t>圆通广西柳州智创园项目</t>
  </si>
  <si>
    <t>2106-450206-04-01-401358</t>
  </si>
  <si>
    <t>柳江县</t>
  </si>
  <si>
    <t>总建筑面积15万平方米，建设物流用房、综合楼、门卫室、设备用房等。</t>
  </si>
  <si>
    <t>完成备案，取得建设用地规划许可证。</t>
  </si>
  <si>
    <t>开工建设，完成总体工程量的15%。</t>
  </si>
  <si>
    <t>柳州市圆和物流有限公司</t>
  </si>
  <si>
    <t>柳州微研天隆科技有限公司新能源汽车核心零部件制造项目</t>
  </si>
  <si>
    <t>2106-450211-04-01-951347</t>
  </si>
  <si>
    <t>汽车工业</t>
  </si>
  <si>
    <t>柳东新区</t>
  </si>
  <si>
    <t>总建筑面积2.78万平方米，新建办公楼，生产厂房及配套设施等。</t>
  </si>
  <si>
    <t>完成备案，取得不动产权证、环评批复。</t>
  </si>
  <si>
    <t>开工建设，完成总工程量80%。</t>
  </si>
  <si>
    <t>柳州微研天隆科技有限公司</t>
  </si>
  <si>
    <t>新能源热泵智能制造项目</t>
  </si>
  <si>
    <t>2110-450206-04-01-666565</t>
  </si>
  <si>
    <t>新能源</t>
  </si>
  <si>
    <t>总建筑面积2.46万平方米，建设生产厂房，投产后年产家用热泵热水器产品50000台、商用（变频）热泵热水机组系列8000台等。</t>
  </si>
  <si>
    <t>开工建设，完成总体工程量的5%。</t>
  </si>
  <si>
    <t>广西锦江火浪新能源科技有限公司</t>
  </si>
  <si>
    <t>广西柳州市雀儿山路工程</t>
  </si>
  <si>
    <t>2112-450200-04-01-321317</t>
  </si>
  <si>
    <t>柳北区</t>
  </si>
  <si>
    <t>全长1327.49米，城市次干路，双向4车道，红线宽30米，设计速度40千米/小时。</t>
  </si>
  <si>
    <t>完成初设批复，取得用地预审与选址意见书、环境影响登记表。</t>
  </si>
  <si>
    <t>完成前期工作，开工建设，完成总体工程量的20%。</t>
  </si>
  <si>
    <t>柳州市城市投资建设发展有限公司</t>
  </si>
  <si>
    <t>智能汽车座椅关键技术研究及产业化应用项目</t>
  </si>
  <si>
    <t>2112-450210-04-02-615260</t>
  </si>
  <si>
    <t>阳和新区</t>
  </si>
  <si>
    <t>总建筑面积4.77万平方米，新建生产厂房，建设智能座椅、智慧车联网、汽车娱乐系统等智能生产线3条，投产后年产1.6万个座椅。</t>
  </si>
  <si>
    <t>完成备案，取得不动产权证，签订投资协议。</t>
  </si>
  <si>
    <t>购置生产设备，完成安装。</t>
  </si>
  <si>
    <t>广西双英集团股份有限公司</t>
  </si>
  <si>
    <t>智慧数据机房装备制造基地项目</t>
  </si>
  <si>
    <t>2112-450212-04-04-763488</t>
  </si>
  <si>
    <t>新一代信息技术</t>
  </si>
  <si>
    <t>北部新区</t>
  </si>
  <si>
    <t>建设数据机房设备、5G基站电源设备和储能系统关键器件的研发制造基地。</t>
  </si>
  <si>
    <t>完成备案，签订租房合同、投资协议。</t>
  </si>
  <si>
    <t>厂房装修，设备购置安装。</t>
  </si>
  <si>
    <t>柳州盛弘必思恩科技有限公司</t>
  </si>
  <si>
    <t>智慧显示屏及智能终端制造基地项目</t>
  </si>
  <si>
    <t>2112-450212-04-05-419085</t>
  </si>
  <si>
    <t>建设液晶显示屏、车载导航、智能家居和消费类电子终端产品研发制造基地。</t>
  </si>
  <si>
    <t>柳州畅航光电科技有限公司</t>
  </si>
  <si>
    <t>SMT贴片及智能终端生产基地项目</t>
  </si>
  <si>
    <t>2112-450212-04-05-593631</t>
  </si>
  <si>
    <t>电子信息工业</t>
  </si>
  <si>
    <t>租赁标准厂房16000平方米，建设SMT贴片生产线、注塑生产线和产品组装检测生产线等。</t>
  </si>
  <si>
    <t>广西彪炳智能科技有限责任公司</t>
  </si>
  <si>
    <t>一期年产2万台AI多功能纯电动物流车生产线建设项目</t>
  </si>
  <si>
    <t>2203-450211-07-02-834123</t>
  </si>
  <si>
    <t>新能源汽车</t>
  </si>
  <si>
    <t>总建设面积10000平方米，建设微型物流车改装生产线、总装车间及库房等，投产后年产2万台AI多功能纯电动物流车。</t>
  </si>
  <si>
    <t>完成备案，完成环评批复，签订租房合同、投资协议。</t>
  </si>
  <si>
    <t>开工建设，完成总体工程量的50%以上。</t>
  </si>
  <si>
    <t>柳州市柳豹新能源汽车有限公司</t>
  </si>
  <si>
    <t>桂林市</t>
  </si>
  <si>
    <t>龙胜县交州至区矿（三门段）公路改建工程</t>
  </si>
  <si>
    <t>2107-450328-04-02-835047</t>
  </si>
  <si>
    <t>龙胜各族自治县</t>
  </si>
  <si>
    <t>全长18.82千米，三级公路，路基宽度7.5米，设计速度30千米/小时。</t>
  </si>
  <si>
    <t>项目开工建设并力争完成15千米路基施工。</t>
  </si>
  <si>
    <t>龙胜县交通运输局</t>
  </si>
  <si>
    <t>桂林市人民政府</t>
  </si>
  <si>
    <t>广西资源县阳火坪风电场</t>
  </si>
  <si>
    <t>2109-450000-04-01-714313</t>
  </si>
  <si>
    <t>资源县</t>
  </si>
  <si>
    <t>装机容量200兆瓦，新建一座220千伏升压站。</t>
  </si>
  <si>
    <t>完成核准、环评批复，取得用地预审与选址意见书。</t>
  </si>
  <si>
    <t>完成升压站土建开挖和建筑物基础浇筑，完成第一台风机基础开挖和浇筑。</t>
  </si>
  <si>
    <t>资源坪台新能源有限公司</t>
  </si>
  <si>
    <t>资源县金紫山风电场三期工程</t>
  </si>
  <si>
    <t>2109-450000-04-01-916183</t>
  </si>
  <si>
    <t>装机容量100兆瓦，新建一座升压站，安装3850千瓦风力发电机组26台。</t>
  </si>
  <si>
    <t>完成机组投产。</t>
  </si>
  <si>
    <t>广西资源国电投绿动新能源有限公司</t>
  </si>
  <si>
    <t>全州白竹风电场</t>
  </si>
  <si>
    <t>2109-450000-04-01-971706</t>
  </si>
  <si>
    <t>全州县</t>
  </si>
  <si>
    <t>装机容量60兆瓦，建设风机组15台、机组变电站、升压站等。</t>
  </si>
  <si>
    <t>完成核准、环评、水土保持批复，取得用地预审与选址意见书。</t>
  </si>
  <si>
    <t>完成风机等设备招标，年底完成部分新建道路，完成首台风机浇筑，完成升压站场平并浇筑房屋基础。</t>
  </si>
  <si>
    <t>全州优能风电有限公司</t>
  </si>
  <si>
    <t>国能全州青山口二期风电场</t>
  </si>
  <si>
    <t>2109-450000-04-05-925046</t>
  </si>
  <si>
    <t>装机容量60兆瓦，安装3兆瓦风力发电机组20台。</t>
  </si>
  <si>
    <t>完成风机等设备招标，建设进场道路和部分风机基础浇铸。</t>
  </si>
  <si>
    <t>国电优能全州风电有限公司</t>
  </si>
  <si>
    <t>平乐县工业集中区生态食品产业园基础设施建设项目</t>
  </si>
  <si>
    <t>2109-450330-04-01-705915</t>
  </si>
  <si>
    <t>平乐县</t>
  </si>
  <si>
    <t>总建筑面积534099平方米，建设标准厂房、宿舍楼、食堂等，配套污水处理厂1座及污水管网，新建路网工程路、工业大道等。</t>
  </si>
  <si>
    <t>完成初设批复，取得不动产权证。</t>
  </si>
  <si>
    <t>完成农民工宿舍区、D区标准厂房主体框架，完成环西二路建设。</t>
  </si>
  <si>
    <t>广西平乐县九龙工业园区投资发展有限公司</t>
  </si>
  <si>
    <t>全州磨子岭风电场</t>
  </si>
  <si>
    <t>2110-450000-04-01-954825</t>
  </si>
  <si>
    <t>安装4兆瓦风机18台。</t>
  </si>
  <si>
    <t>完成风机等设备招标，年底前完成部分新建道路，首台风机浇筑。</t>
  </si>
  <si>
    <t>荔浦大顺科技有限公司单双多层PCB板、单双多层FPC及软硬结合板、金属基板生产和SMT加工项目</t>
  </si>
  <si>
    <t>2111-450331-04-05-339552</t>
  </si>
  <si>
    <t>租赁标准厂房15000平方米，购置蚀刻线、VCP线、黑影线、沉镀铜线、化金线等设备。</t>
  </si>
  <si>
    <t>完成备案，完成环评批复，签订租赁合同。</t>
  </si>
  <si>
    <t>对厂房进行装修改造，购置、安装部分设备。</t>
  </si>
  <si>
    <t>荔浦大顺科技有限公司</t>
  </si>
  <si>
    <t>恭城瑶族自治县开花山创新科技产业园项目</t>
  </si>
  <si>
    <t>2202-450332-04-01-102419</t>
  </si>
  <si>
    <t>恭城瑶族自治县</t>
  </si>
  <si>
    <t>总建筑面积372501平方米，建设标准厂房、综合楼、绿化及停车位、主线道路等。</t>
  </si>
  <si>
    <t>完成三通一平、主次干道道路硬化工程及给排水管网建设；完成8万平方米标准厂房建设及内部10条支线道路建设。</t>
  </si>
  <si>
    <t>恭城瑶族自治县工业园区投资开发有限公司</t>
  </si>
  <si>
    <t>桂东南环网梧州-岑溪段天然气管道</t>
  </si>
  <si>
    <t>2020-450000-57-02-052502</t>
  </si>
  <si>
    <t>建设天然气管道全长约60千米，新建站场1座，扩建站场1座，新建阀室2座。</t>
  </si>
  <si>
    <t>完成核准、环评批复，取得选址意见书、社会风险评估报告。</t>
  </si>
  <si>
    <t>完成管道焊接10公里。</t>
  </si>
  <si>
    <t>国家管网集团西南管道有限责任公司南宁输油气分公司</t>
  </si>
  <si>
    <t>梧州市人民政府</t>
  </si>
  <si>
    <t>高端轻工板材生产线</t>
  </si>
  <si>
    <t>2108-450405-07-01-764533</t>
  </si>
  <si>
    <t>轻工业</t>
  </si>
  <si>
    <t>长洲区</t>
  </si>
  <si>
    <t>建设数字化绿色智能工厂，购置热轧钢材生产设备及相关设施，投产后年产高端轻工板材300万吨。</t>
  </si>
  <si>
    <t>开展厂房建设。</t>
  </si>
  <si>
    <t>梧州市永达钢铁有限公司</t>
  </si>
  <si>
    <t>北海市</t>
  </si>
  <si>
    <t>年产50万吨硝酸和20万吨环保处理液项目</t>
  </si>
  <si>
    <t>2020-450512-26-03-060689</t>
  </si>
  <si>
    <t>石化工业</t>
  </si>
  <si>
    <t>铁山港区</t>
  </si>
  <si>
    <t>建设年产50万吨硝酸和20万吨环保处理液生产装置，分两期建设，采用双加压法工艺生产稀硝酸。</t>
  </si>
  <si>
    <t>完成备案，取得不动产权证、节能、环评批复。</t>
  </si>
  <si>
    <t>完成一期厂房主体建设。</t>
  </si>
  <si>
    <t>北海百福环保科技有限公司</t>
  </si>
  <si>
    <t>北海市人民政府</t>
  </si>
  <si>
    <t>钦州市</t>
  </si>
  <si>
    <t>中国石油广西石化公司炼化一体化转型升级项目</t>
  </si>
  <si>
    <t>中国石油广西石化炼化一体化转型升级项目</t>
  </si>
  <si>
    <t>2206-450000-04-01-496193</t>
  </si>
  <si>
    <t>中国（广西）自由贸易试验区钦州港片区</t>
  </si>
  <si>
    <t>新建120万吨/年乙烯裂解、30万吨/年高密度聚乙烯、40万吨/年全密度聚乙烯、40万吨/年聚丙烯等生产装置。</t>
  </si>
  <si>
    <t>完成核准、节能、环评、社稳批复，取得用地预审与选址意见书。</t>
  </si>
  <si>
    <t>完成项目前期工作并启动建设。</t>
  </si>
  <si>
    <t>中国石油广西石化公司</t>
  </si>
  <si>
    <t>钦州市人民政府</t>
  </si>
  <si>
    <t>广西钦州保税港进口木材交易中心项目</t>
  </si>
  <si>
    <t>2020-450700-47-03-032528</t>
  </si>
  <si>
    <t>总建筑面积约67395.2平方米，建设综合服务楼、仓储仓库、公共配套用房。</t>
  </si>
  <si>
    <t>完成备案，取得不动产权证、建设用地规划许可证、建设工程规划许可证。</t>
  </si>
  <si>
    <t>完成主体建设。</t>
  </si>
  <si>
    <t>广西自贸区广林投资发展有限公司</t>
  </si>
  <si>
    <t>钦南区临港特色农产品（辣椒、海产品）仓储冷链物流配送中心项目</t>
  </si>
  <si>
    <t>2109-450702-04-05-138906</t>
  </si>
  <si>
    <t>钦南区</t>
  </si>
  <si>
    <t>总建筑面积37458.91平方米，建设冷冻库、设备房、配电房等。</t>
  </si>
  <si>
    <t>完成初设批复，取得不动产证、环评登记、工程规划许可证、施工许可证。</t>
  </si>
  <si>
    <t>完成冷冻库质检楼建设。</t>
  </si>
  <si>
    <t>钦州市钦南区粮食储备库</t>
  </si>
  <si>
    <t>中储粮钦州仓储有限公司仓储项目一期</t>
  </si>
  <si>
    <t>2112-450704-04-01-384048</t>
  </si>
  <si>
    <t>建设28万吨浅圆仓及其配套工作塔、提升塔、汽车接收站、装车站、消防泵房及水池等。</t>
  </si>
  <si>
    <t>完成备案，取得不动产权证、环境影响登记表。</t>
  </si>
  <si>
    <t>完成项目前期工作，实现开工建设。</t>
  </si>
  <si>
    <t>中储粮钦州仓储有限公司</t>
  </si>
  <si>
    <t>陆海新通道综合冷链物流钦州港基地项目</t>
  </si>
  <si>
    <t>2202-450704-04-01-559809</t>
  </si>
  <si>
    <t>总建筑面积60520平方米，建设3座冷库、1座干仓、1座加工中心、1座综合楼、连廊等设施。</t>
  </si>
  <si>
    <t>完成备案、取得不动产权证。</t>
  </si>
  <si>
    <t>完成“三通一平”，开始主体工程基础等施工。</t>
  </si>
  <si>
    <t>广西自贸区川桂新通道发展有限公司</t>
  </si>
  <si>
    <t>北部湾（钦州）国际粮食加工产业园项目</t>
  </si>
  <si>
    <t>2106-450704-04-01-439241</t>
  </si>
  <si>
    <t>总建筑面积156600平方米，建设标准仓库、综合楼、门卫室等配套建筑设施。</t>
  </si>
  <si>
    <t>完成主体工程建设。</t>
  </si>
  <si>
    <t>广西钦保国际贸易有限公司</t>
  </si>
  <si>
    <t>贵港市</t>
  </si>
  <si>
    <t>桂平市桥裕纸业年产110万吨包装纸建设项目</t>
  </si>
  <si>
    <t>2020-450881-22-03-044453</t>
  </si>
  <si>
    <t>造纸与木材加工业</t>
  </si>
  <si>
    <t>桂平市</t>
  </si>
  <si>
    <t>建设年产11.7万吨的高强瓦楞原纸生产线1条、年产32.8万吨的箱板纸生产线1条、年产11.7万吨的低克重高强瓦楞原纸生产线1条、年产32.8万吨箱板纸生产线1条等。</t>
  </si>
  <si>
    <t>2022-2027年</t>
  </si>
  <si>
    <t>完成备案，环评批复，节能审查意见，取得用地预审与选址意见书。</t>
  </si>
  <si>
    <t>完成基础开挖。</t>
  </si>
  <si>
    <t>桂平市桥裕纸业有限公司</t>
  </si>
  <si>
    <t>贵港市人民政府</t>
  </si>
  <si>
    <t>年产9000吨新型环保纺织材料项目</t>
  </si>
  <si>
    <t>2104-450802-04-01-771672</t>
  </si>
  <si>
    <t>纺织服装与皮革工业</t>
  </si>
  <si>
    <t>港北区</t>
  </si>
  <si>
    <t>总建筑面积3.52万平方米，建设厂房、仓库、办公楼、其他生活辅助用房。主要生产剑麻纱、剑麻布、抛光麻布等产品。</t>
  </si>
  <si>
    <t>完成备案，取得环评批复、不动产权证。</t>
  </si>
  <si>
    <t>开展厂房主体建设。</t>
  </si>
  <si>
    <t>贵港市广懿纺织品有限公司</t>
  </si>
  <si>
    <t>贵港市港北区人民医院住院楼建设项目</t>
  </si>
  <si>
    <t>2108-450802-04-01-388476</t>
  </si>
  <si>
    <t>总建筑面积42689平方米，建设住院楼、地下停车场等。</t>
  </si>
  <si>
    <t>完成初设、环评批复，取得国有建设用地划拨决定书。</t>
  </si>
  <si>
    <t>基础施工。</t>
  </si>
  <si>
    <t>贵港市港北区人民医院</t>
  </si>
  <si>
    <t>玉柴平南农光渔储氢综合新能源A区项目</t>
  </si>
  <si>
    <t>2110-450000-04-01-222004</t>
  </si>
  <si>
    <t>平南县</t>
  </si>
  <si>
    <t>建设150兆瓦光伏发电阵列，配套变电、送出、道路等。</t>
  </si>
  <si>
    <t>完成备案，取得用地预审与选址意见书、环评批复。</t>
  </si>
  <si>
    <t>完成升压站主体建设。</t>
  </si>
  <si>
    <t>广西平南玉柴新能源有限公司</t>
  </si>
  <si>
    <t>桂平机场安全隐患整改项目三产安置用地项目振兴路等市政道路工程</t>
  </si>
  <si>
    <t>2112-450881-04-01-103665</t>
  </si>
  <si>
    <t>全长约5655.39米，道路宽度20-30米。</t>
  </si>
  <si>
    <t>完成初设批复，环境影响登记表，取得用地预审与选址意见书。</t>
  </si>
  <si>
    <t>开展主体施工。</t>
  </si>
  <si>
    <t>广西桂平市城市投资发展有限公司</t>
  </si>
  <si>
    <t>玉林市</t>
  </si>
  <si>
    <t>广西博白新生态纺织产业园工业供水厂（一期10万吨/天）建设项目</t>
  </si>
  <si>
    <t>2020-450923-46-02-064439</t>
  </si>
  <si>
    <t>基础设施</t>
  </si>
  <si>
    <t>博白县</t>
  </si>
  <si>
    <t>新建10万吨/天的工业供水厂1座及其配套基础设施，配套工业取水管网约3.0公里、工业供水管网约6.8公里。</t>
  </si>
  <si>
    <t>完成核准、环评、节能批复，取得不动产权证。</t>
  </si>
  <si>
    <t>玉林市中源环保科技有限公司</t>
  </si>
  <si>
    <t>玉林市人民政府</t>
  </si>
  <si>
    <t>百色市</t>
  </si>
  <si>
    <t>平果市乡村振兴基础设施建设项目一期金光路网工程</t>
  </si>
  <si>
    <t>2020-451023-48-01-040127</t>
  </si>
  <si>
    <t>平果市</t>
  </si>
  <si>
    <t>全长7496米，城市次干路，双向4车道，路基宽度8-45米，设计速度40千米/小时。</t>
  </si>
  <si>
    <t>完成可研批复，取得建设用地规划许可证、环境影响登记表。</t>
  </si>
  <si>
    <t>完成总工程的10%。</t>
  </si>
  <si>
    <t>平果金通投资集团有限公司</t>
  </si>
  <si>
    <t>百色市人民政府</t>
  </si>
  <si>
    <t>平果市乡村振兴基础设施建设项目一期吉祥路网工程（1号路）</t>
  </si>
  <si>
    <t>2101-451023-04-05-771538</t>
  </si>
  <si>
    <t>全长3489米，城市次干路，双向4车道，红线宽度24米，设计速度30千米/小时。</t>
  </si>
  <si>
    <t>完成初设批复，取得建设用地规划许可证、环境影响登记表。</t>
  </si>
  <si>
    <t>完成总工程量的10%。</t>
  </si>
  <si>
    <t>废弃资源综合利用循环化产业链合成熔石英玻璃锭料项目</t>
  </si>
  <si>
    <t>2103-451022-04-01-828380</t>
  </si>
  <si>
    <t>建材工业</t>
  </si>
  <si>
    <t>田东县</t>
  </si>
  <si>
    <t>总建筑面积约29000平方米，建设主厂房、氢气站、四氯化硅站等，投产后年产合成熔石英玻璃锭料600吨、高纯电子级四氯化硅7500吨等。</t>
  </si>
  <si>
    <t>完成备案，取得用地规划许可证、环评批复、节能批复，签订施工合同。</t>
  </si>
  <si>
    <t>完成厂房建设及设备采购安装，并完成设备调试、试产。</t>
  </si>
  <si>
    <t>广西神光光学科技有限责任公司</t>
  </si>
  <si>
    <t>平果坡造现代渔业产业园项目</t>
  </si>
  <si>
    <t>2205-451023-04-01-370718</t>
  </si>
  <si>
    <t>水产畜牧业</t>
  </si>
  <si>
    <t>建设鱼养殖高位池140个，项目建成后预计年产成鱼3000吨，鱼苗约5亿尾。</t>
  </si>
  <si>
    <t>完成备案，取得用地预审与选址意见书、环境影响登记表。</t>
  </si>
  <si>
    <t>完成清表及规划设计，项目部分施工及材料进场。</t>
  </si>
  <si>
    <t>广西平果鑫坚渔业有限公司</t>
  </si>
  <si>
    <t>贺州市</t>
  </si>
  <si>
    <t>贺州市八步区七里水库扩容工程</t>
  </si>
  <si>
    <t>2017-451102-76-01-020218</t>
  </si>
  <si>
    <t>水库及水利枢纽</t>
  </si>
  <si>
    <t>八步区</t>
  </si>
  <si>
    <t>新建拦水重力坝、大坝放水设施、供水管道、库区管理房等。</t>
  </si>
  <si>
    <t>完成可研、社稳、环评批复，取得用地预审与选址意见书。</t>
  </si>
  <si>
    <t>完成用地报批等相关手续实现开工。</t>
  </si>
  <si>
    <t>八步区水利工程管理站</t>
  </si>
  <si>
    <t>贺州市人民政府</t>
  </si>
  <si>
    <t>广西贵丰特钢有限公司热轧不锈钢带生产线技改项目</t>
  </si>
  <si>
    <t>2108-451102-89-02-916882</t>
  </si>
  <si>
    <t>冶金工业</t>
  </si>
  <si>
    <t>建设步进式加热炉1座，高压水除鳞2套，粗轧立轧机1套，粗轧二辊可逆轧机1套，热卷箱1套，飞剪1套，精轧立轧机1套等。</t>
  </si>
  <si>
    <t>完成备案，取得用地预审与选址意见书、能评批复、环境影响评价。</t>
  </si>
  <si>
    <t>力争完成主体厂房改造工作。</t>
  </si>
  <si>
    <t>广西贵丰特钢有限公司</t>
  </si>
  <si>
    <t>富川瑶族自治县两馆一中心（图书馆、博物馆、文化传承和活动中心）建设项目</t>
  </si>
  <si>
    <t>2204-451123-04-01-264922</t>
  </si>
  <si>
    <t>文化事业</t>
  </si>
  <si>
    <t>富川瑶族自治县</t>
  </si>
  <si>
    <t>总建筑面积39313平方米，建设图书馆、文化传承中心、博物馆、文化活动中心等</t>
  </si>
  <si>
    <t>完成可研批复，取得用地预审与选址意见书。</t>
  </si>
  <si>
    <t>完成地下室建设。</t>
  </si>
  <si>
    <t>富川瑶族自治县路桥建设投资有限公司</t>
  </si>
  <si>
    <t>来宾市</t>
  </si>
  <si>
    <t>华润武宣新型建材产业园项目</t>
  </si>
  <si>
    <t>2020-451323-30-03-062962</t>
  </si>
  <si>
    <t>新材料</t>
  </si>
  <si>
    <t>武宣县</t>
  </si>
  <si>
    <t>建设年产40万立方米装配式建筑、年产500万吨精品骨料生产线、年处理10万吨危废处置等。</t>
  </si>
  <si>
    <t>完成备案，节能、环评批复，取得用地预审与选址意见书。</t>
  </si>
  <si>
    <t>争取年底实现“骨料”生产线试生产。</t>
  </si>
  <si>
    <t>华润水泥（武宣）有限公司</t>
  </si>
  <si>
    <t>来宾市人民政府</t>
  </si>
  <si>
    <t>广西来宾市高森木业有限公司年产16万立方米高端生态板项目</t>
  </si>
  <si>
    <t>2107-451302-04-01-634642</t>
  </si>
  <si>
    <t>兴宾区</t>
  </si>
  <si>
    <t>一期建设生产车间、仓库、办公综合楼、配电室等辅助用房，安装热压机、冷压机等。二期建设20个标准厂房及配套设施。</t>
  </si>
  <si>
    <t>完成备案，取得用地预审、环评批复。</t>
  </si>
  <si>
    <t>开展生产车间、仓库、办公综合楼等建设。</t>
  </si>
  <si>
    <t>广西来宾市高森木业有限公司</t>
  </si>
  <si>
    <t>中国食品安全生产(广西)示范园标准厂房及配套设施项目</t>
  </si>
  <si>
    <t>2109-451302-04-01-893392</t>
  </si>
  <si>
    <t>农产品加工</t>
  </si>
  <si>
    <t>总建筑面积91420.34平方米，建设标准厂房、人才孵化基地、污水处理厂等。</t>
  </si>
  <si>
    <t>完成可研，取得用地预审与选址意见书。</t>
  </si>
  <si>
    <t>完成总体工程量10%。</t>
  </si>
  <si>
    <t>广西来宾宾信投资集团有限公司</t>
  </si>
  <si>
    <t>广西绿色家居整装产业园项目-基础设施及配套工程</t>
  </si>
  <si>
    <t>2202-451300-04-05-789081</t>
  </si>
  <si>
    <t>来宾市工业园区</t>
  </si>
  <si>
    <t>总建筑面积2985平方米，建设园区道路、污水管网等配套基础设施。</t>
  </si>
  <si>
    <t>完成立项批复，取得不动产权证。</t>
  </si>
  <si>
    <t>实施场地平整，开展创业路、凤安路施工建设。</t>
  </si>
  <si>
    <t>广西来宾工业投资集团有限公司</t>
  </si>
  <si>
    <t>高速公路来宾南出口互通工程</t>
  </si>
  <si>
    <t>2206-451300-04-01-607180</t>
  </si>
  <si>
    <t>全长1473米，路基宽度12.75米，设计速度60-80千米/小时。</t>
  </si>
  <si>
    <t>完成立项批复，取得用地预审与选址意见书、环评备案表。</t>
  </si>
  <si>
    <t>完成征地、部分土方开挖和基础工程。</t>
  </si>
  <si>
    <t>广西来宾城建投资集团有限公司</t>
  </si>
  <si>
    <t>崇左市</t>
  </si>
  <si>
    <t>中国-东盟南宁空港扶绥经济区玄武路（永吉路-规划路路段）道路工程项目</t>
  </si>
  <si>
    <t>2019-451421-54-01-039648</t>
  </si>
  <si>
    <t>扶绥县</t>
  </si>
  <si>
    <t>全长1317.16米，城市主干路，道路红线宽40米，设计速度50千米/小时。</t>
  </si>
  <si>
    <t>完成初设、环评批复，取得工程规划许可证、用地规划许可证。</t>
  </si>
  <si>
    <t>完成雨污水管安装80%，水稳层45%。</t>
  </si>
  <si>
    <t>广西空港投资开发有限责任公司</t>
  </si>
  <si>
    <t>崇左市人民政府</t>
  </si>
  <si>
    <t>中国-东盟南宁空港扶绥经济区玄武路（华阳路-永吉路路段）道路工程项目</t>
  </si>
  <si>
    <t>2019-451421-54-01-039651</t>
  </si>
  <si>
    <t>全长1245米，城市主干路，道路红线宽40米，设计速度50千米/小时。</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</si>
</sst>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quot;项&quot;"/>
    <numFmt numFmtId="177" formatCode="0_ "/>
  </numFmts>
  <fonts count="29">
    <font>
      <sz val="12"/>
      <name val="宋体"/>
      <charset val="134"/>
    </font>
    <font>
      <sz val="11"/>
      <color indexed="8"/>
      <name val="方正书宋简体"/>
      <charset val="134"/>
    </font>
    <font>
      <b/>
      <sz val="11"/>
      <color indexed="8"/>
      <name val="方正书宋简体"/>
      <charset val="134"/>
    </font>
    <font>
      <sz val="11"/>
      <name val="方正书宋简体"/>
      <charset val="134"/>
    </font>
    <font>
      <sz val="16"/>
      <name val="黑体"/>
      <charset val="134"/>
    </font>
    <font>
      <sz val="22"/>
      <name val="方正小标宋简体"/>
      <charset val="134"/>
    </font>
    <font>
      <b/>
      <sz val="11"/>
      <name val="方正书宋简体"/>
      <charset val="134"/>
    </font>
    <font>
      <sz val="11"/>
      <color theme="1"/>
      <name val="方正书宋简体"/>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134"/>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indexed="8"/>
      <name val="宋体"/>
      <charset val="134"/>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4">
    <xf numFmtId="0" fontId="0" fillId="0" borderId="0">
      <alignment vertical="center"/>
    </xf>
    <xf numFmtId="42" fontId="11" fillId="0" borderId="0" applyFont="0" applyFill="0" applyBorder="0" applyAlignment="0" applyProtection="0">
      <alignment vertical="center"/>
    </xf>
    <xf numFmtId="0" fontId="12" fillId="19" borderId="0" applyNumberFormat="0" applyBorder="0" applyAlignment="0" applyProtection="0">
      <alignment vertical="center"/>
    </xf>
    <xf numFmtId="0" fontId="24" fillId="25" borderId="9"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13" borderId="0" applyNumberFormat="0" applyBorder="0" applyAlignment="0" applyProtection="0">
      <alignment vertical="center"/>
    </xf>
    <xf numFmtId="0" fontId="15" fillId="9" borderId="0" applyNumberFormat="0" applyBorder="0" applyAlignment="0" applyProtection="0">
      <alignment vertical="center"/>
    </xf>
    <xf numFmtId="43" fontId="11" fillId="0" borderId="0" applyFont="0" applyFill="0" applyBorder="0" applyAlignment="0" applyProtection="0">
      <alignment vertical="center"/>
    </xf>
    <xf numFmtId="0" fontId="8" fillId="16" borderId="0" applyNumberFormat="0" applyBorder="0" applyAlignment="0" applyProtection="0">
      <alignment vertical="center"/>
    </xf>
    <xf numFmtId="0" fontId="28"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0" borderId="0">
      <alignment vertical="center"/>
    </xf>
    <xf numFmtId="0" fontId="11" fillId="24" borderId="10" applyNumberFormat="0" applyFont="0" applyAlignment="0" applyProtection="0">
      <alignment vertical="center"/>
    </xf>
    <xf numFmtId="0" fontId="8" fillId="23"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8" applyNumberFormat="0" applyFill="0" applyAlignment="0" applyProtection="0">
      <alignment vertical="center"/>
    </xf>
    <xf numFmtId="0" fontId="0" fillId="0" borderId="0"/>
    <xf numFmtId="0" fontId="26" fillId="0" borderId="8" applyNumberFormat="0" applyFill="0" applyAlignment="0" applyProtection="0">
      <alignment vertical="center"/>
    </xf>
    <xf numFmtId="0" fontId="8" fillId="15" borderId="0" applyNumberFormat="0" applyBorder="0" applyAlignment="0" applyProtection="0">
      <alignment vertical="center"/>
    </xf>
    <xf numFmtId="0" fontId="13" fillId="0" borderId="12" applyNumberFormat="0" applyFill="0" applyAlignment="0" applyProtection="0">
      <alignment vertical="center"/>
    </xf>
    <xf numFmtId="0" fontId="8" fillId="22" borderId="0" applyNumberFormat="0" applyBorder="0" applyAlignment="0" applyProtection="0">
      <alignment vertical="center"/>
    </xf>
    <xf numFmtId="0" fontId="9" fillId="5" borderId="5" applyNumberFormat="0" applyAlignment="0" applyProtection="0">
      <alignment vertical="center"/>
    </xf>
    <xf numFmtId="0" fontId="21" fillId="5" borderId="9" applyNumberFormat="0" applyAlignment="0" applyProtection="0">
      <alignment vertical="center"/>
    </xf>
    <xf numFmtId="0" fontId="16" fillId="12" borderId="6" applyNumberFormat="0" applyAlignment="0" applyProtection="0">
      <alignment vertical="center"/>
    </xf>
    <xf numFmtId="0" fontId="12" fillId="32" borderId="0" applyNumberFormat="0" applyBorder="0" applyAlignment="0" applyProtection="0">
      <alignment vertical="center"/>
    </xf>
    <xf numFmtId="0" fontId="8" fillId="28" borderId="0" applyNumberFormat="0" applyBorder="0" applyAlignment="0" applyProtection="0">
      <alignment vertical="center"/>
    </xf>
    <xf numFmtId="0" fontId="19" fillId="0" borderId="7" applyNumberFormat="0" applyFill="0" applyAlignment="0" applyProtection="0">
      <alignment vertical="center"/>
    </xf>
    <xf numFmtId="0" fontId="25" fillId="0" borderId="11" applyNumberFormat="0" applyFill="0" applyAlignment="0" applyProtection="0">
      <alignment vertical="center"/>
    </xf>
    <xf numFmtId="0" fontId="27" fillId="31" borderId="0" applyNumberFormat="0" applyBorder="0" applyAlignment="0" applyProtection="0">
      <alignment vertical="center"/>
    </xf>
    <xf numFmtId="0" fontId="23" fillId="21" borderId="0" applyNumberFormat="0" applyBorder="0" applyAlignment="0" applyProtection="0">
      <alignment vertical="center"/>
    </xf>
    <xf numFmtId="0" fontId="12" fillId="18" borderId="0" applyNumberFormat="0" applyBorder="0" applyAlignment="0" applyProtection="0">
      <alignment vertical="center"/>
    </xf>
    <xf numFmtId="0" fontId="8" fillId="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8" fillId="27"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8" fillId="2" borderId="0" applyNumberFormat="0" applyBorder="0" applyAlignment="0" applyProtection="0">
      <alignment vertical="center"/>
    </xf>
    <xf numFmtId="0" fontId="12" fillId="10" borderId="0" applyNumberFormat="0" applyBorder="0" applyAlignment="0" applyProtection="0">
      <alignment vertical="center"/>
    </xf>
    <xf numFmtId="0" fontId="8" fillId="14" borderId="0" applyNumberFormat="0" applyBorder="0" applyAlignment="0" applyProtection="0">
      <alignment vertical="center"/>
    </xf>
    <xf numFmtId="0" fontId="8" fillId="26" borderId="0" applyNumberFormat="0" applyBorder="0" applyAlignment="0" applyProtection="0">
      <alignment vertical="center"/>
    </xf>
    <xf numFmtId="0" fontId="12" fillId="6" borderId="0" applyNumberFormat="0" applyBorder="0" applyAlignment="0" applyProtection="0">
      <alignment vertical="center"/>
    </xf>
    <xf numFmtId="0" fontId="8" fillId="20" borderId="0" applyNumberFormat="0" applyBorder="0" applyAlignment="0" applyProtection="0">
      <alignment vertical="center"/>
    </xf>
    <xf numFmtId="0" fontId="18" fillId="0" borderId="0">
      <alignment vertical="center"/>
    </xf>
    <xf numFmtId="0" fontId="18" fillId="0" borderId="0">
      <alignment vertical="center"/>
    </xf>
  </cellStyleXfs>
  <cellXfs count="44">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wrapText="1"/>
    </xf>
    <xf numFmtId="0" fontId="3" fillId="0" borderId="0" xfId="0" applyFont="1" applyFill="1">
      <alignment vertical="center"/>
    </xf>
    <xf numFmtId="0" fontId="4" fillId="0" borderId="0" xfId="0" applyFont="1" applyFill="1" applyAlignment="1">
      <alignment horizontal="left" vertical="center" wrapText="1"/>
    </xf>
    <xf numFmtId="0" fontId="3" fillId="0" borderId="0" xfId="0" applyFont="1" applyFill="1" applyBorder="1" applyAlignment="1">
      <alignment horizontal="left" vertical="center"/>
    </xf>
    <xf numFmtId="0" fontId="5" fillId="0" borderId="0" xfId="0" applyFont="1" applyFill="1" applyAlignment="1">
      <alignment horizontal="center" vertical="center"/>
    </xf>
    <xf numFmtId="0" fontId="3"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3" fillId="0"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1"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NumberFormat="1" applyFont="1" applyFill="1" applyAlignment="1">
      <alignment horizontal="center" vertical="center"/>
    </xf>
    <xf numFmtId="0" fontId="3" fillId="0" borderId="0" xfId="0" applyFont="1" applyFill="1" applyAlignment="1">
      <alignment horizontal="right" vertical="center"/>
    </xf>
    <xf numFmtId="0"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1" xfId="0" applyNumberFormat="1" applyFont="1" applyFill="1" applyBorder="1" applyAlignment="1" applyProtection="1">
      <alignment horizontal="left" vertical="center" wrapText="1"/>
      <protection locked="0"/>
    </xf>
    <xf numFmtId="177"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177" fontId="7"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2" fillId="0" borderId="0" xfId="0" applyFont="1" applyFill="1" applyBorder="1" applyAlignment="1">
      <alignment vertical="center"/>
    </xf>
    <xf numFmtId="0" fontId="1" fillId="0" borderId="1" xfId="0" applyNumberFormat="1" applyFont="1" applyFill="1" applyBorder="1" applyAlignment="1" applyProtection="1">
      <alignment horizontal="left" vertical="center" wrapText="1"/>
      <protection locked="0"/>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0,0_x000d__x000a_NA_x000d__x000a_"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10 10 2 2 3"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Normal" xfId="52"/>
    <cellStyle name="常规 2" xfId="53"/>
  </cellStyle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D79"/>
  <sheetViews>
    <sheetView tabSelected="1" view="pageBreakPreview" zoomScale="85" zoomScaleNormal="55" zoomScaleSheetLayoutView="85" workbookViewId="0">
      <pane ySplit="4" topLeftCell="A70" activePane="bottomLeft" state="frozen"/>
      <selection/>
      <selection pane="bottomLeft" activeCell="M4" sqref="M4"/>
    </sheetView>
  </sheetViews>
  <sheetFormatPr defaultColWidth="9" defaultRowHeight="13.5"/>
  <cols>
    <col min="1" max="1" width="8.70833333333333" style="4" customWidth="1"/>
    <col min="2" max="2" width="30.7" style="4" hidden="1" customWidth="1"/>
    <col min="3" max="3" width="18.7166666666667" style="5" customWidth="1"/>
    <col min="4" max="4" width="14.425" style="5" customWidth="1"/>
    <col min="5" max="5" width="8.375" style="5" customWidth="1"/>
    <col min="6" max="6" width="7.56666666666667" style="5" customWidth="1"/>
    <col min="7" max="7" width="24.1083333333333" style="5" customWidth="1"/>
    <col min="8" max="8" width="6.70833333333333" style="5" customWidth="1"/>
    <col min="9" max="9" width="5.28333333333333" style="6" customWidth="1"/>
    <col min="10" max="10" width="10.2916666666667" style="7" customWidth="1"/>
    <col min="11" max="11" width="9.10833333333333" style="7" customWidth="1"/>
    <col min="12" max="12" width="19.4083333333333" style="5" customWidth="1"/>
    <col min="13" max="13" width="15.2833333333333" style="5" customWidth="1"/>
    <col min="14" max="14" width="8.85833333333333" style="5" customWidth="1"/>
    <col min="15" max="15" width="8.58333333333333" style="8" customWidth="1"/>
    <col min="16" max="16" width="10.7" style="8" customWidth="1"/>
    <col min="17" max="238" width="9" style="1"/>
    <col min="239" max="16384" width="9" style="9"/>
  </cols>
  <sheetData>
    <row r="1" s="1" customFormat="1" ht="28.95" customHeight="1" spans="1:16">
      <c r="A1" s="10" t="s">
        <v>0</v>
      </c>
      <c r="B1" s="10"/>
      <c r="C1" s="10"/>
      <c r="D1" s="11"/>
      <c r="E1" s="11"/>
      <c r="F1" s="11"/>
      <c r="G1" s="11"/>
      <c r="H1" s="11"/>
      <c r="I1" s="27"/>
      <c r="J1" s="28"/>
      <c r="K1" s="28"/>
      <c r="L1" s="11"/>
      <c r="M1" s="11"/>
      <c r="N1" s="11"/>
      <c r="O1" s="29"/>
      <c r="P1" s="29"/>
    </row>
    <row r="2" s="1" customFormat="1" ht="56.1" customHeight="1" spans="1:16">
      <c r="A2" s="12" t="s">
        <v>1</v>
      </c>
      <c r="B2" s="12"/>
      <c r="C2" s="12"/>
      <c r="D2" s="12"/>
      <c r="E2" s="12"/>
      <c r="F2" s="12"/>
      <c r="G2" s="12"/>
      <c r="H2" s="12"/>
      <c r="I2" s="12"/>
      <c r="J2" s="12"/>
      <c r="K2" s="12"/>
      <c r="L2" s="12"/>
      <c r="M2" s="12"/>
      <c r="N2" s="12"/>
      <c r="O2" s="12"/>
      <c r="P2" s="12"/>
    </row>
    <row r="3" s="1" customFormat="1" ht="30" customHeight="1" spans="1:16">
      <c r="A3" s="13"/>
      <c r="B3" s="13"/>
      <c r="C3" s="11"/>
      <c r="D3" s="11"/>
      <c r="E3" s="11"/>
      <c r="F3" s="11"/>
      <c r="G3" s="11"/>
      <c r="H3" s="11"/>
      <c r="I3" s="30"/>
      <c r="J3" s="28"/>
      <c r="K3" s="28"/>
      <c r="L3" s="11"/>
      <c r="M3" s="11"/>
      <c r="N3" s="31" t="s">
        <v>2</v>
      </c>
      <c r="O3" s="31"/>
      <c r="P3" s="31"/>
    </row>
    <row r="4" s="2" customFormat="1" ht="55" customHeight="1" spans="1:16">
      <c r="A4" s="14" t="s">
        <v>3</v>
      </c>
      <c r="B4" s="14" t="s">
        <v>4</v>
      </c>
      <c r="C4" s="14" t="s">
        <v>4</v>
      </c>
      <c r="D4" s="14" t="s">
        <v>5</v>
      </c>
      <c r="E4" s="14" t="s">
        <v>6</v>
      </c>
      <c r="F4" s="14" t="s">
        <v>7</v>
      </c>
      <c r="G4" s="14" t="s">
        <v>8</v>
      </c>
      <c r="H4" s="14" t="s">
        <v>9</v>
      </c>
      <c r="I4" s="32" t="s">
        <v>10</v>
      </c>
      <c r="J4" s="33" t="s">
        <v>11</v>
      </c>
      <c r="K4" s="33" t="s">
        <v>12</v>
      </c>
      <c r="L4" s="14" t="s">
        <v>13</v>
      </c>
      <c r="M4" s="14" t="s">
        <v>14</v>
      </c>
      <c r="N4" s="14" t="s">
        <v>15</v>
      </c>
      <c r="O4" s="14" t="s">
        <v>16</v>
      </c>
      <c r="P4" s="14" t="s">
        <v>17</v>
      </c>
    </row>
    <row r="5" s="2" customFormat="1" ht="49.95" customHeight="1" spans="1:16">
      <c r="A5" s="15" t="s">
        <v>18</v>
      </c>
      <c r="B5" s="16"/>
      <c r="C5" s="17"/>
      <c r="D5" s="18">
        <f>SUBTOTAL(9,D6:D77)</f>
        <v>60</v>
      </c>
      <c r="E5" s="14"/>
      <c r="F5" s="14"/>
      <c r="G5" s="14"/>
      <c r="H5" s="14"/>
      <c r="I5" s="32"/>
      <c r="J5" s="33">
        <f>J6+J10+J12+J17+J32+J42+J45+J47+J54+J60+J62+J67+J71+J77</f>
        <v>8197233.76</v>
      </c>
      <c r="K5" s="33">
        <f>K6+K10+K12+K17+K32+K42+K45+K47+K54+K60+K62+K67+K71+K77</f>
        <v>847217</v>
      </c>
      <c r="L5" s="14"/>
      <c r="M5" s="14"/>
      <c r="N5" s="14"/>
      <c r="O5" s="14"/>
      <c r="P5" s="14"/>
    </row>
    <row r="6" s="2" customFormat="1" ht="49.95" customHeight="1" spans="1:16">
      <c r="A6" s="15" t="s">
        <v>19</v>
      </c>
      <c r="B6" s="16"/>
      <c r="C6" s="17"/>
      <c r="D6" s="18">
        <f>COUNTA(D7:D9)</f>
        <v>3</v>
      </c>
      <c r="E6" s="19"/>
      <c r="F6" s="19"/>
      <c r="G6" s="20"/>
      <c r="H6" s="19"/>
      <c r="I6" s="34"/>
      <c r="J6" s="14">
        <f>SUM(J7:J9)</f>
        <v>1894235</v>
      </c>
      <c r="K6" s="14">
        <f>SUM(K7:K9)</f>
        <v>165000</v>
      </c>
      <c r="L6" s="20"/>
      <c r="M6" s="20"/>
      <c r="N6" s="20"/>
      <c r="O6" s="20"/>
      <c r="P6" s="35"/>
    </row>
    <row r="7" s="3" customFormat="1" ht="158" customHeight="1" spans="1:238">
      <c r="A7" s="21">
        <v>1</v>
      </c>
      <c r="B7" s="20" t="s">
        <v>20</v>
      </c>
      <c r="C7" s="22" t="str">
        <f>N7&amp;B7</f>
        <v>广西高速公路投资有限公司梧州（龙眼咀）至硕龙公路（梧州环城高速南段）</v>
      </c>
      <c r="D7" s="22" t="s">
        <v>21</v>
      </c>
      <c r="E7" s="19" t="s">
        <v>22</v>
      </c>
      <c r="F7" s="19" t="s">
        <v>23</v>
      </c>
      <c r="G7" s="22" t="s">
        <v>24</v>
      </c>
      <c r="H7" s="19" t="s">
        <v>25</v>
      </c>
      <c r="I7" s="34">
        <v>12</v>
      </c>
      <c r="J7" s="24">
        <v>287557</v>
      </c>
      <c r="K7" s="24">
        <v>5000</v>
      </c>
      <c r="L7" s="22" t="s">
        <v>26</v>
      </c>
      <c r="M7" s="22" t="s">
        <v>27</v>
      </c>
      <c r="N7" s="22" t="s">
        <v>28</v>
      </c>
      <c r="O7" s="22" t="s">
        <v>19</v>
      </c>
      <c r="P7" s="35"/>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row>
    <row r="8" ht="158" customHeight="1" spans="1:16">
      <c r="A8" s="23">
        <v>2</v>
      </c>
      <c r="B8" s="20" t="s">
        <v>29</v>
      </c>
      <c r="C8" s="22" t="str">
        <f>N8&amp;B8</f>
        <v>广西平岑高速公路有限公司柳州-平南-岑溪公路（平南至岑溪北段）</v>
      </c>
      <c r="D8" s="22" t="s">
        <v>30</v>
      </c>
      <c r="E8" s="19" t="s">
        <v>22</v>
      </c>
      <c r="F8" s="19" t="s">
        <v>31</v>
      </c>
      <c r="G8" s="22" t="s">
        <v>32</v>
      </c>
      <c r="H8" s="19" t="s">
        <v>25</v>
      </c>
      <c r="I8" s="34">
        <v>7</v>
      </c>
      <c r="J8" s="24">
        <v>1333565</v>
      </c>
      <c r="K8" s="24">
        <v>120000</v>
      </c>
      <c r="L8" s="22" t="s">
        <v>33</v>
      </c>
      <c r="M8" s="22" t="s">
        <v>34</v>
      </c>
      <c r="N8" s="22" t="s">
        <v>35</v>
      </c>
      <c r="O8" s="22" t="s">
        <v>19</v>
      </c>
      <c r="P8" s="35"/>
    </row>
    <row r="9" ht="158" customHeight="1" spans="1:16">
      <c r="A9" s="23">
        <v>3</v>
      </c>
      <c r="B9" s="20"/>
      <c r="C9" s="22" t="s">
        <v>36</v>
      </c>
      <c r="D9" s="22" t="s">
        <v>37</v>
      </c>
      <c r="E9" s="19" t="s">
        <v>22</v>
      </c>
      <c r="F9" s="19" t="s">
        <v>38</v>
      </c>
      <c r="G9" s="22" t="s">
        <v>39</v>
      </c>
      <c r="H9" s="19" t="s">
        <v>25</v>
      </c>
      <c r="I9" s="34">
        <v>7</v>
      </c>
      <c r="J9" s="24">
        <v>273113</v>
      </c>
      <c r="K9" s="24">
        <v>40000</v>
      </c>
      <c r="L9" s="22" t="s">
        <v>40</v>
      </c>
      <c r="M9" s="22" t="s">
        <v>41</v>
      </c>
      <c r="N9" s="22" t="s">
        <v>42</v>
      </c>
      <c r="O9" s="22" t="s">
        <v>19</v>
      </c>
      <c r="P9" s="35"/>
    </row>
    <row r="10" ht="49.95" customHeight="1" spans="1:16">
      <c r="A10" s="15" t="s">
        <v>43</v>
      </c>
      <c r="B10" s="16"/>
      <c r="C10" s="17"/>
      <c r="D10" s="18">
        <f>COUNTA(D11)</f>
        <v>1</v>
      </c>
      <c r="E10" s="19"/>
      <c r="F10" s="19"/>
      <c r="G10" s="20"/>
      <c r="H10" s="19"/>
      <c r="I10" s="34"/>
      <c r="J10" s="33">
        <f>SUM(J11)</f>
        <v>140706.87</v>
      </c>
      <c r="K10" s="14">
        <f>SUM(K11)</f>
        <v>20000</v>
      </c>
      <c r="L10" s="20"/>
      <c r="M10" s="20"/>
      <c r="N10" s="20"/>
      <c r="O10" s="20"/>
      <c r="P10" s="35"/>
    </row>
    <row r="11" s="3" customFormat="1" ht="145" customHeight="1" spans="1:238">
      <c r="A11" s="23">
        <v>4</v>
      </c>
      <c r="B11" s="20" t="s">
        <v>44</v>
      </c>
      <c r="C11" s="20" t="str">
        <f>B11</f>
        <v>广西中医药大学附属瑞康医院凤岭南医院建设项目</v>
      </c>
      <c r="D11" s="20" t="s">
        <v>45</v>
      </c>
      <c r="E11" s="19" t="s">
        <v>46</v>
      </c>
      <c r="F11" s="19" t="s">
        <v>47</v>
      </c>
      <c r="G11" s="20" t="s">
        <v>48</v>
      </c>
      <c r="H11" s="19" t="s">
        <v>25</v>
      </c>
      <c r="I11" s="24">
        <v>12</v>
      </c>
      <c r="J11" s="36">
        <v>140706.87</v>
      </c>
      <c r="K11" s="24">
        <v>20000</v>
      </c>
      <c r="L11" s="20" t="s">
        <v>49</v>
      </c>
      <c r="M11" s="20" t="s">
        <v>50</v>
      </c>
      <c r="N11" s="20" t="s">
        <v>51</v>
      </c>
      <c r="O11" s="20" t="s">
        <v>43</v>
      </c>
      <c r="P11" s="35"/>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row>
    <row r="12" s="3" customFormat="1" ht="49.95" customHeight="1" spans="1:238">
      <c r="A12" s="15" t="s">
        <v>52</v>
      </c>
      <c r="B12" s="16"/>
      <c r="C12" s="17"/>
      <c r="D12" s="18">
        <f>COUNTA(D13:D16)</f>
        <v>4</v>
      </c>
      <c r="E12" s="14"/>
      <c r="F12" s="14"/>
      <c r="G12" s="14"/>
      <c r="H12" s="14"/>
      <c r="I12" s="32"/>
      <c r="J12" s="33">
        <f>SUM(J13:J16)</f>
        <v>214146.72</v>
      </c>
      <c r="K12" s="33">
        <f>SUM(K13:K16)</f>
        <v>26500</v>
      </c>
      <c r="L12" s="14"/>
      <c r="M12" s="14"/>
      <c r="N12" s="14"/>
      <c r="O12" s="14"/>
      <c r="P12" s="14"/>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row>
    <row r="13" s="3" customFormat="1" ht="148" customHeight="1" spans="1:238">
      <c r="A13" s="23">
        <v>5</v>
      </c>
      <c r="B13" s="20" t="s">
        <v>53</v>
      </c>
      <c r="C13" s="22" t="str">
        <f>N13&amp;B13</f>
        <v>广西旅发置业集团有限公司南宁市恩湖路（邕武路-金仑路）工程</v>
      </c>
      <c r="D13" s="22" t="s">
        <v>54</v>
      </c>
      <c r="E13" s="19" t="s">
        <v>55</v>
      </c>
      <c r="F13" s="19" t="s">
        <v>56</v>
      </c>
      <c r="G13" s="22" t="s">
        <v>57</v>
      </c>
      <c r="H13" s="19" t="s">
        <v>25</v>
      </c>
      <c r="I13" s="24">
        <v>11</v>
      </c>
      <c r="J13" s="24">
        <v>113504</v>
      </c>
      <c r="K13" s="24">
        <v>8000</v>
      </c>
      <c r="L13" s="22" t="s">
        <v>58</v>
      </c>
      <c r="M13" s="22" t="s">
        <v>59</v>
      </c>
      <c r="N13" s="22" t="s">
        <v>60</v>
      </c>
      <c r="O13" s="22" t="s">
        <v>61</v>
      </c>
      <c r="P13" s="35"/>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row>
    <row r="14" s="3" customFormat="1" ht="148" customHeight="1" spans="1:238">
      <c r="A14" s="23">
        <v>6</v>
      </c>
      <c r="B14" s="20" t="s">
        <v>62</v>
      </c>
      <c r="C14" s="22" t="str">
        <f>N14&amp;B14</f>
        <v>南宁市富申建设投资有限责任公司北仑路（那况路—嘉和城北侧东西向干路）工程</v>
      </c>
      <c r="D14" s="22" t="s">
        <v>63</v>
      </c>
      <c r="E14" s="19" t="s">
        <v>55</v>
      </c>
      <c r="F14" s="19" t="s">
        <v>56</v>
      </c>
      <c r="G14" s="22" t="s">
        <v>64</v>
      </c>
      <c r="H14" s="19" t="s">
        <v>65</v>
      </c>
      <c r="I14" s="24">
        <v>12</v>
      </c>
      <c r="J14" s="24">
        <v>26390</v>
      </c>
      <c r="K14" s="24">
        <v>1500</v>
      </c>
      <c r="L14" s="22" t="s">
        <v>66</v>
      </c>
      <c r="M14" s="22" t="s">
        <v>67</v>
      </c>
      <c r="N14" s="22" t="s">
        <v>68</v>
      </c>
      <c r="O14" s="22" t="s">
        <v>61</v>
      </c>
      <c r="P14" s="35"/>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row>
    <row r="15" s="3" customFormat="1" ht="148" customHeight="1" spans="1:238">
      <c r="A15" s="24">
        <v>7</v>
      </c>
      <c r="B15" s="20" t="s">
        <v>69</v>
      </c>
      <c r="C15" s="22" t="str">
        <f>N15&amp;B15</f>
        <v>广西北部湾投资集团有限公司吴圩至大塘高速公路机场连接线</v>
      </c>
      <c r="D15" s="22" t="s">
        <v>70</v>
      </c>
      <c r="E15" s="19" t="s">
        <v>71</v>
      </c>
      <c r="F15" s="19" t="s">
        <v>52</v>
      </c>
      <c r="G15" s="22" t="s">
        <v>72</v>
      </c>
      <c r="H15" s="19" t="s">
        <v>73</v>
      </c>
      <c r="I15" s="34">
        <v>9</v>
      </c>
      <c r="J15" s="36">
        <v>22052.72</v>
      </c>
      <c r="K15" s="24">
        <v>12000</v>
      </c>
      <c r="L15" s="22" t="s">
        <v>74</v>
      </c>
      <c r="M15" s="22" t="s">
        <v>75</v>
      </c>
      <c r="N15" s="22" t="s">
        <v>76</v>
      </c>
      <c r="O15" s="22" t="s">
        <v>61</v>
      </c>
      <c r="P15" s="37"/>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row>
    <row r="16" s="3" customFormat="1" ht="124.95" customHeight="1" spans="1:238">
      <c r="A16" s="24">
        <v>8</v>
      </c>
      <c r="B16" s="20" t="s">
        <v>77</v>
      </c>
      <c r="C16" s="22" t="str">
        <f>N16&amp;B16</f>
        <v>南宁维宁供应链有限公司南宁维宁供应链项目</v>
      </c>
      <c r="D16" s="22" t="s">
        <v>78</v>
      </c>
      <c r="E16" s="19" t="s">
        <v>79</v>
      </c>
      <c r="F16" s="19" t="s">
        <v>80</v>
      </c>
      <c r="G16" s="22" t="s">
        <v>81</v>
      </c>
      <c r="H16" s="19" t="s">
        <v>82</v>
      </c>
      <c r="I16" s="24">
        <v>9</v>
      </c>
      <c r="J16" s="24">
        <v>52200</v>
      </c>
      <c r="K16" s="24">
        <v>5000</v>
      </c>
      <c r="L16" s="22" t="s">
        <v>83</v>
      </c>
      <c r="M16" s="22" t="s">
        <v>67</v>
      </c>
      <c r="N16" s="22" t="s">
        <v>84</v>
      </c>
      <c r="O16" s="22" t="s">
        <v>61</v>
      </c>
      <c r="P16" s="37"/>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row>
    <row r="17" s="3" customFormat="1" ht="49.95" customHeight="1" spans="1:238">
      <c r="A17" s="15" t="s">
        <v>85</v>
      </c>
      <c r="B17" s="16"/>
      <c r="C17" s="17"/>
      <c r="D17" s="18">
        <f>COUNTA(D18:D31)</f>
        <v>14</v>
      </c>
      <c r="E17" s="19"/>
      <c r="F17" s="19"/>
      <c r="G17" s="20"/>
      <c r="H17" s="19"/>
      <c r="I17" s="34"/>
      <c r="J17" s="33">
        <f>SUM(J18:J31)</f>
        <v>520098.73</v>
      </c>
      <c r="K17" s="14">
        <f>SUM(K18:K31)</f>
        <v>176000</v>
      </c>
      <c r="L17" s="20"/>
      <c r="M17" s="20"/>
      <c r="N17" s="20"/>
      <c r="O17" s="20"/>
      <c r="P17" s="37"/>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row>
    <row r="18" s="3" customFormat="1" ht="126" customHeight="1" spans="1:238">
      <c r="A18" s="23">
        <v>9</v>
      </c>
      <c r="B18" s="20" t="s">
        <v>86</v>
      </c>
      <c r="C18" s="22" t="str">
        <f t="shared" ref="C18:C31" si="0">N18&amp;B18</f>
        <v>柳州融水优能风力发电有限公司优能融水庆林山48MW风电场</v>
      </c>
      <c r="D18" s="22" t="s">
        <v>87</v>
      </c>
      <c r="E18" s="19" t="s">
        <v>88</v>
      </c>
      <c r="F18" s="19" t="s">
        <v>89</v>
      </c>
      <c r="G18" s="22" t="s">
        <v>90</v>
      </c>
      <c r="H18" s="19" t="s">
        <v>25</v>
      </c>
      <c r="I18" s="24">
        <v>8</v>
      </c>
      <c r="J18" s="24">
        <v>47523</v>
      </c>
      <c r="K18" s="24">
        <v>15000</v>
      </c>
      <c r="L18" s="22" t="s">
        <v>91</v>
      </c>
      <c r="M18" s="22" t="s">
        <v>92</v>
      </c>
      <c r="N18" s="22" t="s">
        <v>93</v>
      </c>
      <c r="O18" s="22" t="s">
        <v>94</v>
      </c>
      <c r="P18" s="2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row>
    <row r="19" s="3" customFormat="1" ht="126" customHeight="1" spans="1:238">
      <c r="A19" s="23">
        <v>10</v>
      </c>
      <c r="B19" s="20" t="s">
        <v>95</v>
      </c>
      <c r="C19" s="22" t="str">
        <f t="shared" si="0"/>
        <v>柳州融水优能风力发电有限公司优能融水杆洞48MW风电场</v>
      </c>
      <c r="D19" s="22" t="s">
        <v>96</v>
      </c>
      <c r="E19" s="19" t="s">
        <v>88</v>
      </c>
      <c r="F19" s="19" t="s">
        <v>89</v>
      </c>
      <c r="G19" s="22" t="s">
        <v>90</v>
      </c>
      <c r="H19" s="19" t="s">
        <v>82</v>
      </c>
      <c r="I19" s="24">
        <v>8</v>
      </c>
      <c r="J19" s="24">
        <v>49703</v>
      </c>
      <c r="K19" s="24">
        <v>15000</v>
      </c>
      <c r="L19" s="22" t="s">
        <v>97</v>
      </c>
      <c r="M19" s="22" t="s">
        <v>92</v>
      </c>
      <c r="N19" s="22" t="s">
        <v>93</v>
      </c>
      <c r="O19" s="22" t="s">
        <v>94</v>
      </c>
      <c r="P19" s="2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row>
    <row r="20" s="3" customFormat="1" ht="126" customHeight="1" spans="1:238">
      <c r="A20" s="23">
        <v>11</v>
      </c>
      <c r="B20" s="20" t="s">
        <v>98</v>
      </c>
      <c r="C20" s="22" t="str">
        <f t="shared" si="0"/>
        <v>融安县工建投资开发有限公司融安·广西香杉生态工业产业园三期</v>
      </c>
      <c r="D20" s="22" t="s">
        <v>99</v>
      </c>
      <c r="E20" s="19" t="s">
        <v>100</v>
      </c>
      <c r="F20" s="19" t="s">
        <v>101</v>
      </c>
      <c r="G20" s="22" t="s">
        <v>102</v>
      </c>
      <c r="H20" s="19" t="s">
        <v>103</v>
      </c>
      <c r="I20" s="34" t="s">
        <v>104</v>
      </c>
      <c r="J20" s="36">
        <v>117250.29</v>
      </c>
      <c r="K20" s="24">
        <v>35000</v>
      </c>
      <c r="L20" s="22" t="s">
        <v>105</v>
      </c>
      <c r="M20" s="22" t="s">
        <v>106</v>
      </c>
      <c r="N20" s="22" t="s">
        <v>107</v>
      </c>
      <c r="O20" s="22" t="s">
        <v>94</v>
      </c>
      <c r="P20" s="2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row>
    <row r="21" s="3" customFormat="1" ht="132" customHeight="1" spans="1:238">
      <c r="A21" s="23">
        <v>12</v>
      </c>
      <c r="B21" s="20" t="s">
        <v>108</v>
      </c>
      <c r="C21" s="22" t="str">
        <f t="shared" si="0"/>
        <v>融水县融创产业投资发展有限责任公司融水-中国香杉家居板材集聚区—融水县和睦产业园项目（一期）</v>
      </c>
      <c r="D21" s="22" t="s">
        <v>109</v>
      </c>
      <c r="E21" s="19" t="s">
        <v>100</v>
      </c>
      <c r="F21" s="19" t="s">
        <v>89</v>
      </c>
      <c r="G21" s="22" t="s">
        <v>110</v>
      </c>
      <c r="H21" s="19" t="s">
        <v>82</v>
      </c>
      <c r="I21" s="24">
        <v>8</v>
      </c>
      <c r="J21" s="36">
        <v>48995.06</v>
      </c>
      <c r="K21" s="24">
        <v>10000</v>
      </c>
      <c r="L21" s="22" t="s">
        <v>111</v>
      </c>
      <c r="M21" s="22" t="s">
        <v>112</v>
      </c>
      <c r="N21" s="22" t="s">
        <v>113</v>
      </c>
      <c r="O21" s="22" t="s">
        <v>94</v>
      </c>
      <c r="P21" s="2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row>
    <row r="22" s="3" customFormat="1" ht="135" customHeight="1" spans="1:238">
      <c r="A22" s="23">
        <v>13</v>
      </c>
      <c r="B22" s="20" t="s">
        <v>114</v>
      </c>
      <c r="C22" s="22" t="str">
        <f t="shared" si="0"/>
        <v>鹿寨县汇一联城市开发投资有限责任公司鹿寨县城第二污水处理厂改扩建工程</v>
      </c>
      <c r="D22" s="20" t="s">
        <v>115</v>
      </c>
      <c r="E22" s="19" t="s">
        <v>116</v>
      </c>
      <c r="F22" s="19" t="s">
        <v>117</v>
      </c>
      <c r="G22" s="22" t="s">
        <v>118</v>
      </c>
      <c r="H22" s="19" t="s">
        <v>65</v>
      </c>
      <c r="I22" s="24">
        <v>8</v>
      </c>
      <c r="J22" s="24">
        <v>15000</v>
      </c>
      <c r="K22" s="24">
        <v>5000</v>
      </c>
      <c r="L22" s="22" t="s">
        <v>119</v>
      </c>
      <c r="M22" s="22" t="s">
        <v>120</v>
      </c>
      <c r="N22" s="22" t="s">
        <v>121</v>
      </c>
      <c r="O22" s="22" t="s">
        <v>94</v>
      </c>
      <c r="P22" s="2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row>
    <row r="23" s="3" customFormat="1" ht="135" customHeight="1" spans="1:238">
      <c r="A23" s="23">
        <v>14</v>
      </c>
      <c r="B23" s="20" t="s">
        <v>122</v>
      </c>
      <c r="C23" s="22" t="str">
        <f t="shared" si="0"/>
        <v>柳州市圆和物流有限公司圆通广西柳州智创园项目</v>
      </c>
      <c r="D23" s="20" t="s">
        <v>123</v>
      </c>
      <c r="E23" s="19" t="s">
        <v>79</v>
      </c>
      <c r="F23" s="19" t="s">
        <v>124</v>
      </c>
      <c r="G23" s="22" t="s">
        <v>125</v>
      </c>
      <c r="H23" s="19" t="s">
        <v>82</v>
      </c>
      <c r="I23" s="24">
        <v>10</v>
      </c>
      <c r="J23" s="24">
        <v>50000</v>
      </c>
      <c r="K23" s="24">
        <v>10000</v>
      </c>
      <c r="L23" s="22" t="s">
        <v>126</v>
      </c>
      <c r="M23" s="22" t="s">
        <v>127</v>
      </c>
      <c r="N23" s="22" t="s">
        <v>128</v>
      </c>
      <c r="O23" s="22" t="s">
        <v>94</v>
      </c>
      <c r="P23" s="2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row>
    <row r="24" s="3" customFormat="1" ht="135" customHeight="1" spans="1:238">
      <c r="A24" s="23">
        <v>15</v>
      </c>
      <c r="B24" s="20" t="s">
        <v>129</v>
      </c>
      <c r="C24" s="22" t="str">
        <f>B24</f>
        <v>柳州微研天隆科技有限公司新能源汽车核心零部件制造项目</v>
      </c>
      <c r="D24" s="20" t="s">
        <v>130</v>
      </c>
      <c r="E24" s="19" t="s">
        <v>131</v>
      </c>
      <c r="F24" s="19" t="s">
        <v>132</v>
      </c>
      <c r="G24" s="22" t="s">
        <v>133</v>
      </c>
      <c r="H24" s="19" t="s">
        <v>65</v>
      </c>
      <c r="I24" s="24">
        <v>7</v>
      </c>
      <c r="J24" s="24">
        <v>20000</v>
      </c>
      <c r="K24" s="24">
        <v>15000</v>
      </c>
      <c r="L24" s="22" t="s">
        <v>134</v>
      </c>
      <c r="M24" s="22" t="s">
        <v>135</v>
      </c>
      <c r="N24" s="22" t="s">
        <v>136</v>
      </c>
      <c r="O24" s="22" t="s">
        <v>94</v>
      </c>
      <c r="P24" s="2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row>
    <row r="25" s="3" customFormat="1" ht="135" customHeight="1" spans="1:238">
      <c r="A25" s="24">
        <v>16</v>
      </c>
      <c r="B25" s="20" t="s">
        <v>137</v>
      </c>
      <c r="C25" s="22" t="str">
        <f t="shared" si="0"/>
        <v>广西锦江火浪新能源科技有限公司新能源热泵智能制造项目</v>
      </c>
      <c r="D25" s="20" t="s">
        <v>138</v>
      </c>
      <c r="E25" s="19" t="s">
        <v>139</v>
      </c>
      <c r="F25" s="19" t="s">
        <v>124</v>
      </c>
      <c r="G25" s="22" t="s">
        <v>140</v>
      </c>
      <c r="H25" s="19" t="s">
        <v>25</v>
      </c>
      <c r="I25" s="24">
        <v>9</v>
      </c>
      <c r="J25" s="24">
        <v>20000</v>
      </c>
      <c r="K25" s="24">
        <v>6000</v>
      </c>
      <c r="L25" s="22" t="s">
        <v>134</v>
      </c>
      <c r="M25" s="22" t="s">
        <v>141</v>
      </c>
      <c r="N25" s="22" t="s">
        <v>142</v>
      </c>
      <c r="O25" s="22" t="s">
        <v>94</v>
      </c>
      <c r="P25" s="2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row>
    <row r="26" s="3" customFormat="1" ht="135" customHeight="1" spans="1:238">
      <c r="A26" s="24">
        <v>17</v>
      </c>
      <c r="B26" s="20" t="s">
        <v>143</v>
      </c>
      <c r="C26" s="22" t="str">
        <f t="shared" si="0"/>
        <v>柳州市城市投资建设发展有限公司广西柳州市雀儿山路工程</v>
      </c>
      <c r="D26" s="20" t="s">
        <v>144</v>
      </c>
      <c r="E26" s="19" t="s">
        <v>55</v>
      </c>
      <c r="F26" s="19" t="s">
        <v>145</v>
      </c>
      <c r="G26" s="22" t="s">
        <v>146</v>
      </c>
      <c r="H26" s="19" t="s">
        <v>82</v>
      </c>
      <c r="I26" s="24">
        <v>12</v>
      </c>
      <c r="J26" s="36">
        <v>56127.38</v>
      </c>
      <c r="K26" s="24">
        <v>15000</v>
      </c>
      <c r="L26" s="22" t="s">
        <v>147</v>
      </c>
      <c r="M26" s="22" t="s">
        <v>148</v>
      </c>
      <c r="N26" s="22" t="s">
        <v>149</v>
      </c>
      <c r="O26" s="22" t="s">
        <v>94</v>
      </c>
      <c r="P26" s="2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row>
    <row r="27" s="3" customFormat="1" ht="131" customHeight="1" spans="1:238">
      <c r="A27" s="24">
        <v>18</v>
      </c>
      <c r="B27" s="20" t="s">
        <v>150</v>
      </c>
      <c r="C27" s="22" t="str">
        <f t="shared" si="0"/>
        <v>广西双英集团股份有限公司智能汽车座椅关键技术研究及产业化应用项目</v>
      </c>
      <c r="D27" s="20" t="s">
        <v>151</v>
      </c>
      <c r="E27" s="19" t="s">
        <v>131</v>
      </c>
      <c r="F27" s="19" t="s">
        <v>152</v>
      </c>
      <c r="G27" s="22" t="s">
        <v>153</v>
      </c>
      <c r="H27" s="19" t="s">
        <v>82</v>
      </c>
      <c r="I27" s="24">
        <v>8</v>
      </c>
      <c r="J27" s="24">
        <v>11000</v>
      </c>
      <c r="K27" s="24">
        <v>5000</v>
      </c>
      <c r="L27" s="22" t="s">
        <v>154</v>
      </c>
      <c r="M27" s="22" t="s">
        <v>155</v>
      </c>
      <c r="N27" s="22" t="s">
        <v>156</v>
      </c>
      <c r="O27" s="22" t="s">
        <v>94</v>
      </c>
      <c r="P27" s="2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row>
    <row r="28" s="1" customFormat="1" ht="131" customHeight="1" spans="1:16">
      <c r="A28" s="24">
        <v>19</v>
      </c>
      <c r="B28" s="20" t="s">
        <v>157</v>
      </c>
      <c r="C28" s="22" t="str">
        <f t="shared" si="0"/>
        <v>柳州盛弘必思恩科技有限公司智慧数据机房装备制造基地项目</v>
      </c>
      <c r="D28" s="20" t="s">
        <v>158</v>
      </c>
      <c r="E28" s="19" t="s">
        <v>159</v>
      </c>
      <c r="F28" s="19" t="s">
        <v>160</v>
      </c>
      <c r="G28" s="22" t="s">
        <v>161</v>
      </c>
      <c r="H28" s="19" t="s">
        <v>65</v>
      </c>
      <c r="I28" s="24">
        <v>8</v>
      </c>
      <c r="J28" s="24">
        <v>20500</v>
      </c>
      <c r="K28" s="24">
        <v>10000</v>
      </c>
      <c r="L28" s="22" t="s">
        <v>162</v>
      </c>
      <c r="M28" s="22" t="s">
        <v>163</v>
      </c>
      <c r="N28" s="22" t="s">
        <v>164</v>
      </c>
      <c r="O28" s="22" t="s">
        <v>94</v>
      </c>
      <c r="P28" s="22"/>
    </row>
    <row r="29" s="1" customFormat="1" ht="131" customHeight="1" spans="1:16">
      <c r="A29" s="24">
        <v>20</v>
      </c>
      <c r="B29" s="20" t="s">
        <v>165</v>
      </c>
      <c r="C29" s="22" t="str">
        <f t="shared" si="0"/>
        <v>柳州畅航光电科技有限公司智慧显示屏及智能终端制造基地项目</v>
      </c>
      <c r="D29" s="20" t="s">
        <v>166</v>
      </c>
      <c r="E29" s="19" t="s">
        <v>159</v>
      </c>
      <c r="F29" s="19" t="s">
        <v>160</v>
      </c>
      <c r="G29" s="22" t="s">
        <v>167</v>
      </c>
      <c r="H29" s="19" t="s">
        <v>65</v>
      </c>
      <c r="I29" s="24">
        <v>9</v>
      </c>
      <c r="J29" s="24">
        <v>13000</v>
      </c>
      <c r="K29" s="24">
        <v>5000</v>
      </c>
      <c r="L29" s="22" t="s">
        <v>162</v>
      </c>
      <c r="M29" s="22" t="s">
        <v>163</v>
      </c>
      <c r="N29" s="22" t="s">
        <v>168</v>
      </c>
      <c r="O29" s="22" t="s">
        <v>94</v>
      </c>
      <c r="P29" s="22"/>
    </row>
    <row r="30" s="1" customFormat="1" ht="131" customHeight="1" spans="1:16">
      <c r="A30" s="24">
        <v>21</v>
      </c>
      <c r="B30" s="20" t="s">
        <v>169</v>
      </c>
      <c r="C30" s="22" t="str">
        <f t="shared" si="0"/>
        <v>广西彪炳智能科技有限责任公司SMT贴片及智能终端生产基地项目</v>
      </c>
      <c r="D30" s="20" t="s">
        <v>170</v>
      </c>
      <c r="E30" s="19" t="s">
        <v>171</v>
      </c>
      <c r="F30" s="19" t="s">
        <v>160</v>
      </c>
      <c r="G30" s="22" t="s">
        <v>172</v>
      </c>
      <c r="H30" s="19" t="s">
        <v>65</v>
      </c>
      <c r="I30" s="24">
        <v>8</v>
      </c>
      <c r="J30" s="24">
        <v>28000</v>
      </c>
      <c r="K30" s="24">
        <v>10000</v>
      </c>
      <c r="L30" s="22" t="s">
        <v>162</v>
      </c>
      <c r="M30" s="22" t="s">
        <v>163</v>
      </c>
      <c r="N30" s="22" t="s">
        <v>173</v>
      </c>
      <c r="O30" s="22" t="s">
        <v>94</v>
      </c>
      <c r="P30" s="22"/>
    </row>
    <row r="31" s="1" customFormat="1" ht="131" customHeight="1" spans="1:16">
      <c r="A31" s="24">
        <v>22</v>
      </c>
      <c r="B31" s="20" t="s">
        <v>174</v>
      </c>
      <c r="C31" s="22" t="str">
        <f t="shared" si="0"/>
        <v>柳州市柳豹新能源汽车有限公司一期年产2万台AI多功能纯电动物流车生产线建设项目</v>
      </c>
      <c r="D31" s="20" t="s">
        <v>175</v>
      </c>
      <c r="E31" s="19" t="s">
        <v>176</v>
      </c>
      <c r="F31" s="19" t="s">
        <v>132</v>
      </c>
      <c r="G31" s="22" t="s">
        <v>177</v>
      </c>
      <c r="H31" s="19" t="s">
        <v>65</v>
      </c>
      <c r="I31" s="24">
        <v>7</v>
      </c>
      <c r="J31" s="24">
        <v>23000</v>
      </c>
      <c r="K31" s="24">
        <v>20000</v>
      </c>
      <c r="L31" s="22" t="s">
        <v>178</v>
      </c>
      <c r="M31" s="22" t="s">
        <v>179</v>
      </c>
      <c r="N31" s="22" t="s">
        <v>180</v>
      </c>
      <c r="O31" s="22" t="s">
        <v>94</v>
      </c>
      <c r="P31" s="37"/>
    </row>
    <row r="32" s="1" customFormat="1" ht="49.95" customHeight="1" spans="1:16">
      <c r="A32" s="15" t="s">
        <v>181</v>
      </c>
      <c r="B32" s="16"/>
      <c r="C32" s="17"/>
      <c r="D32" s="18">
        <f>COUNTA(D33:D41)</f>
        <v>9</v>
      </c>
      <c r="E32" s="19"/>
      <c r="F32" s="19"/>
      <c r="G32" s="20"/>
      <c r="H32" s="19"/>
      <c r="I32" s="34"/>
      <c r="J32" s="33">
        <f>SUM(J33:J41)</f>
        <v>733600.91</v>
      </c>
      <c r="K32" s="14">
        <f>SUM(K33:K41)</f>
        <v>195751</v>
      </c>
      <c r="L32" s="20"/>
      <c r="M32" s="20"/>
      <c r="N32" s="20"/>
      <c r="O32" s="20"/>
      <c r="P32" s="37"/>
    </row>
    <row r="33" s="1" customFormat="1" ht="124.95" customHeight="1" spans="1:16">
      <c r="A33" s="23">
        <v>23</v>
      </c>
      <c r="B33" s="20" t="s">
        <v>182</v>
      </c>
      <c r="C33" s="22" t="str">
        <f t="shared" ref="C33:C41" si="1">N33&amp;B33</f>
        <v>龙胜县交通运输局龙胜县交州至区矿（三门段）公路改建工程</v>
      </c>
      <c r="D33" s="20" t="s">
        <v>183</v>
      </c>
      <c r="E33" s="19" t="s">
        <v>71</v>
      </c>
      <c r="F33" s="19" t="s">
        <v>184</v>
      </c>
      <c r="G33" s="22" t="s">
        <v>185</v>
      </c>
      <c r="H33" s="19" t="s">
        <v>82</v>
      </c>
      <c r="I33" s="24">
        <v>9</v>
      </c>
      <c r="J33" s="36">
        <v>15084.5</v>
      </c>
      <c r="K33" s="24">
        <v>5000</v>
      </c>
      <c r="L33" s="22" t="s">
        <v>105</v>
      </c>
      <c r="M33" s="22" t="s">
        <v>186</v>
      </c>
      <c r="N33" s="22" t="s">
        <v>187</v>
      </c>
      <c r="O33" s="22" t="s">
        <v>188</v>
      </c>
      <c r="P33" s="35"/>
    </row>
    <row r="34" s="1" customFormat="1" ht="124.95" customHeight="1" spans="1:16">
      <c r="A34" s="23">
        <v>24</v>
      </c>
      <c r="B34" s="20" t="s">
        <v>189</v>
      </c>
      <c r="C34" s="22" t="str">
        <f t="shared" si="1"/>
        <v>资源坪台新能源有限公司广西资源县阳火坪风电场</v>
      </c>
      <c r="D34" s="20" t="s">
        <v>190</v>
      </c>
      <c r="E34" s="19" t="s">
        <v>88</v>
      </c>
      <c r="F34" s="19" t="s">
        <v>191</v>
      </c>
      <c r="G34" s="22" t="s">
        <v>192</v>
      </c>
      <c r="H34" s="19" t="s">
        <v>82</v>
      </c>
      <c r="I34" s="24">
        <v>12</v>
      </c>
      <c r="J34" s="24">
        <v>139567</v>
      </c>
      <c r="K34" s="24">
        <v>12000</v>
      </c>
      <c r="L34" s="22" t="s">
        <v>193</v>
      </c>
      <c r="M34" s="22" t="s">
        <v>194</v>
      </c>
      <c r="N34" s="22" t="s">
        <v>195</v>
      </c>
      <c r="O34" s="22" t="s">
        <v>188</v>
      </c>
      <c r="P34" s="35"/>
    </row>
    <row r="35" s="1" customFormat="1" ht="124.95" customHeight="1" spans="1:16">
      <c r="A35" s="23">
        <v>25</v>
      </c>
      <c r="B35" s="20" t="s">
        <v>196</v>
      </c>
      <c r="C35" s="22" t="str">
        <f t="shared" si="1"/>
        <v>广西资源国电投绿动新能源有限公司资源县金紫山风电场三期工程</v>
      </c>
      <c r="D35" s="20" t="s">
        <v>197</v>
      </c>
      <c r="E35" s="19" t="s">
        <v>88</v>
      </c>
      <c r="F35" s="19" t="s">
        <v>191</v>
      </c>
      <c r="G35" s="22" t="s">
        <v>198</v>
      </c>
      <c r="H35" s="19" t="s">
        <v>65</v>
      </c>
      <c r="I35" s="24">
        <v>10</v>
      </c>
      <c r="J35" s="36">
        <v>75480.05</v>
      </c>
      <c r="K35" s="24">
        <v>35000</v>
      </c>
      <c r="L35" s="22" t="s">
        <v>193</v>
      </c>
      <c r="M35" s="22" t="s">
        <v>199</v>
      </c>
      <c r="N35" s="22" t="s">
        <v>200</v>
      </c>
      <c r="O35" s="22" t="s">
        <v>188</v>
      </c>
      <c r="P35" s="35"/>
    </row>
    <row r="36" s="1" customFormat="1" ht="124.95" customHeight="1" spans="1:16">
      <c r="A36" s="24">
        <v>26</v>
      </c>
      <c r="B36" s="20" t="s">
        <v>201</v>
      </c>
      <c r="C36" s="22" t="str">
        <f t="shared" si="1"/>
        <v>全州优能风电有限公司全州白竹风电场</v>
      </c>
      <c r="D36" s="20" t="s">
        <v>202</v>
      </c>
      <c r="E36" s="19" t="s">
        <v>88</v>
      </c>
      <c r="F36" s="19" t="s">
        <v>203</v>
      </c>
      <c r="G36" s="22" t="s">
        <v>204</v>
      </c>
      <c r="H36" s="19" t="s">
        <v>82</v>
      </c>
      <c r="I36" s="24">
        <v>11</v>
      </c>
      <c r="J36" s="24">
        <v>51215</v>
      </c>
      <c r="K36" s="24">
        <v>26632</v>
      </c>
      <c r="L36" s="22" t="s">
        <v>205</v>
      </c>
      <c r="M36" s="22" t="s">
        <v>206</v>
      </c>
      <c r="N36" s="22" t="s">
        <v>207</v>
      </c>
      <c r="O36" s="22" t="s">
        <v>188</v>
      </c>
      <c r="P36" s="37"/>
    </row>
    <row r="37" s="1" customFormat="1" ht="124.95" customHeight="1" spans="1:16">
      <c r="A37" s="24">
        <v>27</v>
      </c>
      <c r="B37" s="20" t="s">
        <v>208</v>
      </c>
      <c r="C37" s="22" t="str">
        <f t="shared" si="1"/>
        <v>国电优能全州风电有限公司国能全州青山口二期风电场</v>
      </c>
      <c r="D37" s="20" t="s">
        <v>209</v>
      </c>
      <c r="E37" s="19" t="s">
        <v>88</v>
      </c>
      <c r="F37" s="19" t="s">
        <v>203</v>
      </c>
      <c r="G37" s="22" t="s">
        <v>210</v>
      </c>
      <c r="H37" s="19" t="s">
        <v>65</v>
      </c>
      <c r="I37" s="24">
        <v>10</v>
      </c>
      <c r="J37" s="24">
        <v>52500</v>
      </c>
      <c r="K37" s="24">
        <v>35000</v>
      </c>
      <c r="L37" s="22" t="s">
        <v>205</v>
      </c>
      <c r="M37" s="22" t="s">
        <v>211</v>
      </c>
      <c r="N37" s="22" t="s">
        <v>212</v>
      </c>
      <c r="O37" s="22" t="s">
        <v>188</v>
      </c>
      <c r="P37" s="37"/>
    </row>
    <row r="38" s="1" customFormat="1" ht="126" customHeight="1" spans="1:16">
      <c r="A38" s="24">
        <v>28</v>
      </c>
      <c r="B38" s="20" t="s">
        <v>213</v>
      </c>
      <c r="C38" s="22" t="str">
        <f t="shared" si="1"/>
        <v>广西平乐县九龙工业园区投资发展有限公司平乐县工业集中区生态食品产业园基础设施建设项目</v>
      </c>
      <c r="D38" s="22" t="s">
        <v>214</v>
      </c>
      <c r="E38" s="19" t="s">
        <v>100</v>
      </c>
      <c r="F38" s="19" t="s">
        <v>215</v>
      </c>
      <c r="G38" s="22" t="s">
        <v>216</v>
      </c>
      <c r="H38" s="19" t="s">
        <v>82</v>
      </c>
      <c r="I38" s="24">
        <v>8</v>
      </c>
      <c r="J38" s="36">
        <v>183258.58</v>
      </c>
      <c r="K38" s="24">
        <v>30000</v>
      </c>
      <c r="L38" s="22" t="s">
        <v>217</v>
      </c>
      <c r="M38" s="22" t="s">
        <v>218</v>
      </c>
      <c r="N38" s="22" t="s">
        <v>219</v>
      </c>
      <c r="O38" s="22" t="s">
        <v>188</v>
      </c>
      <c r="P38" s="22"/>
    </row>
    <row r="39" s="1" customFormat="1" ht="126" customHeight="1" spans="1:16">
      <c r="A39" s="24">
        <v>29</v>
      </c>
      <c r="B39" s="20" t="s">
        <v>220</v>
      </c>
      <c r="C39" s="22" t="str">
        <f t="shared" si="1"/>
        <v>全州优能风电有限公司全州磨子岭风电场</v>
      </c>
      <c r="D39" s="22" t="s">
        <v>221</v>
      </c>
      <c r="E39" s="19" t="s">
        <v>88</v>
      </c>
      <c r="F39" s="19" t="s">
        <v>203</v>
      </c>
      <c r="G39" s="22" t="s">
        <v>222</v>
      </c>
      <c r="H39" s="19" t="s">
        <v>82</v>
      </c>
      <c r="I39" s="24">
        <v>11</v>
      </c>
      <c r="J39" s="24">
        <v>58581</v>
      </c>
      <c r="K39" s="24">
        <v>28119</v>
      </c>
      <c r="L39" s="22" t="s">
        <v>205</v>
      </c>
      <c r="M39" s="22" t="s">
        <v>223</v>
      </c>
      <c r="N39" s="22" t="s">
        <v>207</v>
      </c>
      <c r="O39" s="22" t="s">
        <v>188</v>
      </c>
      <c r="P39" s="22"/>
    </row>
    <row r="40" s="1" customFormat="1" ht="126" customHeight="1" spans="1:16">
      <c r="A40" s="24">
        <v>30</v>
      </c>
      <c r="B40" s="20" t="s">
        <v>224</v>
      </c>
      <c r="C40" s="22" t="str">
        <f>B40</f>
        <v>荔浦大顺科技有限公司单双多层PCB板、单双多层FPC及软硬结合板、金属基板生产和SMT加工项目</v>
      </c>
      <c r="D40" s="20" t="s">
        <v>225</v>
      </c>
      <c r="E40" s="19" t="s">
        <v>171</v>
      </c>
      <c r="F40" s="19" t="s">
        <v>38</v>
      </c>
      <c r="G40" s="22" t="s">
        <v>226</v>
      </c>
      <c r="H40" s="19" t="s">
        <v>82</v>
      </c>
      <c r="I40" s="24">
        <v>8</v>
      </c>
      <c r="J40" s="24">
        <v>20000</v>
      </c>
      <c r="K40" s="24">
        <v>4000</v>
      </c>
      <c r="L40" s="22" t="s">
        <v>227</v>
      </c>
      <c r="M40" s="22" t="s">
        <v>228</v>
      </c>
      <c r="N40" s="22" t="s">
        <v>229</v>
      </c>
      <c r="O40" s="22" t="s">
        <v>188</v>
      </c>
      <c r="P40" s="37"/>
    </row>
    <row r="41" s="1" customFormat="1" ht="126" customHeight="1" spans="1:16">
      <c r="A41" s="24">
        <v>31</v>
      </c>
      <c r="B41" s="20" t="s">
        <v>230</v>
      </c>
      <c r="C41" s="22" t="str">
        <f t="shared" si="1"/>
        <v>恭城瑶族自治县工业园区投资开发有限公司恭城瑶族自治县开花山创新科技产业园项目</v>
      </c>
      <c r="D41" s="20" t="s">
        <v>231</v>
      </c>
      <c r="E41" s="19" t="s">
        <v>100</v>
      </c>
      <c r="F41" s="19" t="s">
        <v>232</v>
      </c>
      <c r="G41" s="22" t="s">
        <v>233</v>
      </c>
      <c r="H41" s="19" t="s">
        <v>25</v>
      </c>
      <c r="I41" s="24">
        <v>8</v>
      </c>
      <c r="J41" s="36">
        <v>137914.78</v>
      </c>
      <c r="K41" s="24">
        <v>20000</v>
      </c>
      <c r="L41" s="22" t="s">
        <v>66</v>
      </c>
      <c r="M41" s="22" t="s">
        <v>234</v>
      </c>
      <c r="N41" s="22" t="s">
        <v>235</v>
      </c>
      <c r="O41" s="22" t="s">
        <v>188</v>
      </c>
      <c r="P41" s="37"/>
    </row>
    <row r="42" s="1" customFormat="1" ht="49.95" customHeight="1" spans="1:16">
      <c r="A42" s="15" t="s">
        <v>31</v>
      </c>
      <c r="B42" s="16"/>
      <c r="C42" s="17"/>
      <c r="D42" s="18">
        <f>COUNTA(D43:D44)</f>
        <v>2</v>
      </c>
      <c r="E42" s="19"/>
      <c r="F42" s="19"/>
      <c r="G42" s="20"/>
      <c r="H42" s="19"/>
      <c r="I42" s="34"/>
      <c r="J42" s="14">
        <f>SUM(J43:J44)</f>
        <v>329916</v>
      </c>
      <c r="K42" s="14">
        <f>SUM(K43:K44)</f>
        <v>33000</v>
      </c>
      <c r="L42" s="20"/>
      <c r="M42" s="20"/>
      <c r="N42" s="20"/>
      <c r="O42" s="20"/>
      <c r="P42" s="37"/>
    </row>
    <row r="43" s="1" customFormat="1" ht="124.95" customHeight="1" spans="1:16">
      <c r="A43" s="23">
        <v>32</v>
      </c>
      <c r="B43" s="20" t="s">
        <v>236</v>
      </c>
      <c r="C43" s="22" t="str">
        <f t="shared" ref="C43:C44" si="2">N43&amp;B43</f>
        <v>国家管网集团西南管道有限责任公司南宁输油气分公司桂东南环网梧州-岑溪段天然气管道</v>
      </c>
      <c r="D43" s="20" t="s">
        <v>237</v>
      </c>
      <c r="E43" s="19" t="s">
        <v>88</v>
      </c>
      <c r="F43" s="19" t="s">
        <v>31</v>
      </c>
      <c r="G43" s="22" t="s">
        <v>238</v>
      </c>
      <c r="H43" s="19" t="s">
        <v>25</v>
      </c>
      <c r="I43" s="24">
        <v>8</v>
      </c>
      <c r="J43" s="24">
        <v>29916</v>
      </c>
      <c r="K43" s="24">
        <v>3000</v>
      </c>
      <c r="L43" s="22" t="s">
        <v>239</v>
      </c>
      <c r="M43" s="22" t="s">
        <v>240</v>
      </c>
      <c r="N43" s="22" t="s">
        <v>241</v>
      </c>
      <c r="O43" s="22" t="s">
        <v>242</v>
      </c>
      <c r="P43" s="35"/>
    </row>
    <row r="44" s="1" customFormat="1" ht="148" customHeight="1" spans="1:16">
      <c r="A44" s="23">
        <v>33</v>
      </c>
      <c r="B44" s="20" t="s">
        <v>243</v>
      </c>
      <c r="C44" s="22" t="str">
        <f t="shared" si="2"/>
        <v>梧州市永达钢铁有限公司高端轻工板材生产线</v>
      </c>
      <c r="D44" s="22" t="s">
        <v>244</v>
      </c>
      <c r="E44" s="19" t="s">
        <v>245</v>
      </c>
      <c r="F44" s="19" t="s">
        <v>246</v>
      </c>
      <c r="G44" s="22" t="s">
        <v>247</v>
      </c>
      <c r="H44" s="19" t="s">
        <v>82</v>
      </c>
      <c r="I44" s="24">
        <v>8</v>
      </c>
      <c r="J44" s="24">
        <v>300000</v>
      </c>
      <c r="K44" s="24">
        <v>30000</v>
      </c>
      <c r="L44" s="22" t="s">
        <v>134</v>
      </c>
      <c r="M44" s="22" t="s">
        <v>248</v>
      </c>
      <c r="N44" s="22" t="s">
        <v>249</v>
      </c>
      <c r="O44" s="22" t="s">
        <v>242</v>
      </c>
      <c r="P44" s="38"/>
    </row>
    <row r="45" s="1" customFormat="1" ht="49.95" customHeight="1" spans="1:16">
      <c r="A45" s="15" t="s">
        <v>250</v>
      </c>
      <c r="B45" s="16"/>
      <c r="C45" s="17"/>
      <c r="D45" s="18">
        <f>COUNTA(D46)</f>
        <v>1</v>
      </c>
      <c r="E45" s="19"/>
      <c r="F45" s="19"/>
      <c r="G45" s="20"/>
      <c r="H45" s="19"/>
      <c r="I45" s="34"/>
      <c r="J45" s="14">
        <f>SUM(J46:J46)</f>
        <v>100000</v>
      </c>
      <c r="K45" s="14">
        <f>SUM(K46:K46)</f>
        <v>20000</v>
      </c>
      <c r="L45" s="20"/>
      <c r="M45" s="20"/>
      <c r="N45" s="20"/>
      <c r="O45" s="20"/>
      <c r="P45" s="38"/>
    </row>
    <row r="46" s="1" customFormat="1" ht="134" customHeight="1" spans="1:16">
      <c r="A46" s="23">
        <v>34</v>
      </c>
      <c r="B46" s="20" t="s">
        <v>251</v>
      </c>
      <c r="C46" s="22" t="str">
        <f>N46&amp;B46</f>
        <v>北海百福环保科技有限公司年产50万吨硝酸和20万吨环保处理液项目</v>
      </c>
      <c r="D46" s="20" t="s">
        <v>252</v>
      </c>
      <c r="E46" s="19" t="s">
        <v>253</v>
      </c>
      <c r="F46" s="19" t="s">
        <v>254</v>
      </c>
      <c r="G46" s="22" t="s">
        <v>255</v>
      </c>
      <c r="H46" s="19" t="s">
        <v>82</v>
      </c>
      <c r="I46" s="34">
        <v>12</v>
      </c>
      <c r="J46" s="24">
        <v>100000</v>
      </c>
      <c r="K46" s="24">
        <v>20000</v>
      </c>
      <c r="L46" s="22" t="s">
        <v>256</v>
      </c>
      <c r="M46" s="22" t="s">
        <v>257</v>
      </c>
      <c r="N46" s="22" t="s">
        <v>258</v>
      </c>
      <c r="O46" s="22" t="s">
        <v>259</v>
      </c>
      <c r="P46" s="39"/>
    </row>
    <row r="47" ht="49.95" customHeight="1" spans="1:16">
      <c r="A47" s="15" t="s">
        <v>260</v>
      </c>
      <c r="B47" s="16"/>
      <c r="C47" s="17"/>
      <c r="D47" s="18">
        <f>COUNTA(D48:D53)</f>
        <v>6</v>
      </c>
      <c r="E47" s="19"/>
      <c r="F47" s="19"/>
      <c r="G47" s="20"/>
      <c r="H47" s="19"/>
      <c r="I47" s="34"/>
      <c r="J47" s="14">
        <f>SUM(J48:J53)</f>
        <v>3257016</v>
      </c>
      <c r="K47" s="14">
        <f>SUM(K48:K53)</f>
        <v>69766</v>
      </c>
      <c r="L47" s="20"/>
      <c r="M47" s="20"/>
      <c r="N47" s="20"/>
      <c r="O47" s="20"/>
      <c r="P47" s="37"/>
    </row>
    <row r="48" ht="151" customHeight="1" spans="1:16">
      <c r="A48" s="25">
        <v>35</v>
      </c>
      <c r="B48" s="20" t="s">
        <v>261</v>
      </c>
      <c r="C48" s="22" t="s">
        <v>262</v>
      </c>
      <c r="D48" s="22" t="s">
        <v>263</v>
      </c>
      <c r="E48" s="19" t="s">
        <v>253</v>
      </c>
      <c r="F48" s="19" t="s">
        <v>264</v>
      </c>
      <c r="G48" s="22" t="s">
        <v>265</v>
      </c>
      <c r="H48" s="19" t="s">
        <v>25</v>
      </c>
      <c r="I48" s="24">
        <v>9</v>
      </c>
      <c r="J48" s="24">
        <v>3050000</v>
      </c>
      <c r="K48" s="24">
        <v>10000</v>
      </c>
      <c r="L48" s="22" t="s">
        <v>266</v>
      </c>
      <c r="M48" s="22" t="s">
        <v>267</v>
      </c>
      <c r="N48" s="22" t="s">
        <v>268</v>
      </c>
      <c r="O48" s="22" t="s">
        <v>269</v>
      </c>
      <c r="P48" s="22"/>
    </row>
    <row r="49" ht="151" customHeight="1" spans="1:16">
      <c r="A49" s="24">
        <v>36</v>
      </c>
      <c r="B49" s="20" t="s">
        <v>270</v>
      </c>
      <c r="C49" s="22" t="str">
        <f t="shared" ref="C49:C53" si="3">N49&amp;B49</f>
        <v>广西自贸区广林投资发展有限公司广西钦州保税港进口木材交易中心项目</v>
      </c>
      <c r="D49" s="22" t="s">
        <v>271</v>
      </c>
      <c r="E49" s="19" t="s">
        <v>79</v>
      </c>
      <c r="F49" s="19" t="s">
        <v>260</v>
      </c>
      <c r="G49" s="22" t="s">
        <v>272</v>
      </c>
      <c r="H49" s="19" t="s">
        <v>65</v>
      </c>
      <c r="I49" s="24">
        <v>8</v>
      </c>
      <c r="J49" s="24">
        <v>24500</v>
      </c>
      <c r="K49" s="24">
        <v>7766</v>
      </c>
      <c r="L49" s="22" t="s">
        <v>273</v>
      </c>
      <c r="M49" s="22" t="s">
        <v>274</v>
      </c>
      <c r="N49" s="22" t="s">
        <v>275</v>
      </c>
      <c r="O49" s="22" t="s">
        <v>269</v>
      </c>
      <c r="P49" s="22"/>
    </row>
    <row r="50" ht="162" customHeight="1" spans="1:16">
      <c r="A50" s="24">
        <v>37</v>
      </c>
      <c r="B50" s="20" t="s">
        <v>276</v>
      </c>
      <c r="C50" s="22" t="str">
        <f t="shared" si="3"/>
        <v>钦州市钦南区粮食储备库钦南区临港特色农产品（辣椒、海产品）仓储冷链物流配送中心项目</v>
      </c>
      <c r="D50" s="20" t="s">
        <v>277</v>
      </c>
      <c r="E50" s="19" t="s">
        <v>79</v>
      </c>
      <c r="F50" s="19" t="s">
        <v>278</v>
      </c>
      <c r="G50" s="22" t="s">
        <v>279</v>
      </c>
      <c r="H50" s="19" t="s">
        <v>25</v>
      </c>
      <c r="I50" s="24">
        <v>8</v>
      </c>
      <c r="J50" s="24">
        <v>19253</v>
      </c>
      <c r="K50" s="24">
        <v>2000</v>
      </c>
      <c r="L50" s="22" t="s">
        <v>280</v>
      </c>
      <c r="M50" s="22" t="s">
        <v>281</v>
      </c>
      <c r="N50" s="22" t="s">
        <v>282</v>
      </c>
      <c r="O50" s="22" t="s">
        <v>269</v>
      </c>
      <c r="P50" s="37"/>
    </row>
    <row r="51" ht="162" customHeight="1" spans="1:16">
      <c r="A51" s="24">
        <v>38</v>
      </c>
      <c r="B51" s="20" t="s">
        <v>283</v>
      </c>
      <c r="C51" s="22" t="str">
        <f t="shared" si="3"/>
        <v>中储粮钦州仓储有限公司中储粮钦州仓储有限公司仓储项目一期</v>
      </c>
      <c r="D51" s="20" t="s">
        <v>284</v>
      </c>
      <c r="E51" s="19" t="s">
        <v>79</v>
      </c>
      <c r="F51" s="19" t="s">
        <v>264</v>
      </c>
      <c r="G51" s="22" t="s">
        <v>285</v>
      </c>
      <c r="H51" s="19" t="s">
        <v>65</v>
      </c>
      <c r="I51" s="24">
        <v>11</v>
      </c>
      <c r="J51" s="24">
        <v>63411</v>
      </c>
      <c r="K51" s="24">
        <v>30000</v>
      </c>
      <c r="L51" s="22" t="s">
        <v>286</v>
      </c>
      <c r="M51" s="22" t="s">
        <v>287</v>
      </c>
      <c r="N51" s="22" t="s">
        <v>288</v>
      </c>
      <c r="O51" s="22" t="s">
        <v>269</v>
      </c>
      <c r="P51" s="37"/>
    </row>
    <row r="52" ht="162" customHeight="1" spans="1:16">
      <c r="A52" s="24">
        <v>39</v>
      </c>
      <c r="B52" s="20" t="s">
        <v>289</v>
      </c>
      <c r="C52" s="22" t="str">
        <f t="shared" si="3"/>
        <v>广西自贸区川桂新通道发展有限公司陆海新通道综合冷链物流钦州港基地项目</v>
      </c>
      <c r="D52" s="22" t="s">
        <v>290</v>
      </c>
      <c r="E52" s="19" t="s">
        <v>79</v>
      </c>
      <c r="F52" s="19" t="s">
        <v>264</v>
      </c>
      <c r="G52" s="22" t="s">
        <v>291</v>
      </c>
      <c r="H52" s="19" t="s">
        <v>65</v>
      </c>
      <c r="I52" s="24">
        <v>11</v>
      </c>
      <c r="J52" s="24">
        <v>39242</v>
      </c>
      <c r="K52" s="24">
        <v>8000</v>
      </c>
      <c r="L52" s="22" t="s">
        <v>292</v>
      </c>
      <c r="M52" s="22" t="s">
        <v>293</v>
      </c>
      <c r="N52" s="22" t="s">
        <v>294</v>
      </c>
      <c r="O52" s="22" t="s">
        <v>269</v>
      </c>
      <c r="P52" s="22"/>
    </row>
    <row r="53" ht="162" customHeight="1" spans="1:16">
      <c r="A53" s="24">
        <v>40</v>
      </c>
      <c r="B53" s="20" t="s">
        <v>295</v>
      </c>
      <c r="C53" s="22" t="str">
        <f t="shared" si="3"/>
        <v>广西钦保国际贸易有限公司北部湾（钦州）国际粮食加工产业园项目</v>
      </c>
      <c r="D53" s="22" t="s">
        <v>296</v>
      </c>
      <c r="E53" s="19" t="s">
        <v>100</v>
      </c>
      <c r="F53" s="19" t="s">
        <v>264</v>
      </c>
      <c r="G53" s="22" t="s">
        <v>297</v>
      </c>
      <c r="H53" s="26" t="s">
        <v>65</v>
      </c>
      <c r="I53" s="40">
        <v>8</v>
      </c>
      <c r="J53" s="24">
        <v>60610</v>
      </c>
      <c r="K53" s="40">
        <v>12000</v>
      </c>
      <c r="L53" s="22" t="s">
        <v>217</v>
      </c>
      <c r="M53" s="22" t="s">
        <v>298</v>
      </c>
      <c r="N53" s="22" t="s">
        <v>299</v>
      </c>
      <c r="O53" s="22" t="s">
        <v>269</v>
      </c>
      <c r="P53" s="22"/>
    </row>
    <row r="54" ht="49.95" customHeight="1" spans="1:16">
      <c r="A54" s="15" t="s">
        <v>300</v>
      </c>
      <c r="B54" s="16"/>
      <c r="C54" s="17"/>
      <c r="D54" s="18">
        <f>COUNTA(D55:D59)</f>
        <v>5</v>
      </c>
      <c r="E54" s="19"/>
      <c r="F54" s="19"/>
      <c r="G54" s="20"/>
      <c r="H54" s="19"/>
      <c r="I54" s="34"/>
      <c r="J54" s="33">
        <f>SUM(J55:J59)</f>
        <v>329799.5</v>
      </c>
      <c r="K54" s="14">
        <f>SUM(K55:K59)</f>
        <v>36000</v>
      </c>
      <c r="L54" s="20"/>
      <c r="M54" s="20"/>
      <c r="N54" s="20"/>
      <c r="O54" s="20"/>
      <c r="P54" s="37"/>
    </row>
    <row r="55" ht="124.95" customHeight="1" spans="1:16">
      <c r="A55" s="25">
        <v>41</v>
      </c>
      <c r="B55" s="20" t="s">
        <v>301</v>
      </c>
      <c r="C55" s="22" t="str">
        <f>N55&amp;B55</f>
        <v>桂平市桥裕纸业有限公司桂平市桥裕纸业年产110万吨包装纸建设项目</v>
      </c>
      <c r="D55" s="22" t="s">
        <v>302</v>
      </c>
      <c r="E55" s="19" t="s">
        <v>303</v>
      </c>
      <c r="F55" s="19" t="s">
        <v>304</v>
      </c>
      <c r="G55" s="22" t="s">
        <v>305</v>
      </c>
      <c r="H55" s="19" t="s">
        <v>306</v>
      </c>
      <c r="I55" s="24">
        <v>10</v>
      </c>
      <c r="J55" s="24">
        <v>215341</v>
      </c>
      <c r="K55" s="24">
        <v>5000</v>
      </c>
      <c r="L55" s="22" t="s">
        <v>307</v>
      </c>
      <c r="M55" s="22" t="s">
        <v>308</v>
      </c>
      <c r="N55" s="22" t="s">
        <v>309</v>
      </c>
      <c r="O55" s="22" t="s">
        <v>310</v>
      </c>
      <c r="P55" s="22"/>
    </row>
    <row r="56" ht="124.95" customHeight="1" spans="1:16">
      <c r="A56" s="23">
        <v>42</v>
      </c>
      <c r="B56" s="20" t="s">
        <v>311</v>
      </c>
      <c r="C56" s="22" t="str">
        <f>N56&amp;B56</f>
        <v>贵港市广懿纺织品有限公司年产9000吨新型环保纺织材料项目</v>
      </c>
      <c r="D56" s="22" t="s">
        <v>312</v>
      </c>
      <c r="E56" s="19" t="s">
        <v>313</v>
      </c>
      <c r="F56" s="19" t="s">
        <v>314</v>
      </c>
      <c r="G56" s="22" t="s">
        <v>315</v>
      </c>
      <c r="H56" s="19" t="s">
        <v>82</v>
      </c>
      <c r="I56" s="24">
        <v>9</v>
      </c>
      <c r="J56" s="24">
        <v>20000</v>
      </c>
      <c r="K56" s="24">
        <v>3000</v>
      </c>
      <c r="L56" s="22" t="s">
        <v>316</v>
      </c>
      <c r="M56" s="22" t="s">
        <v>317</v>
      </c>
      <c r="N56" s="22" t="s">
        <v>318</v>
      </c>
      <c r="O56" s="22" t="s">
        <v>310</v>
      </c>
      <c r="P56" s="22"/>
    </row>
    <row r="57" ht="124.95" customHeight="1" spans="1:16">
      <c r="A57" s="23">
        <v>43</v>
      </c>
      <c r="B57" s="20" t="s">
        <v>319</v>
      </c>
      <c r="C57" s="22" t="str">
        <f>B57</f>
        <v>贵港市港北区人民医院住院楼建设项目</v>
      </c>
      <c r="D57" s="22" t="s">
        <v>320</v>
      </c>
      <c r="E57" s="19" t="s">
        <v>46</v>
      </c>
      <c r="F57" s="19" t="s">
        <v>314</v>
      </c>
      <c r="G57" s="22" t="s">
        <v>321</v>
      </c>
      <c r="H57" s="19" t="s">
        <v>82</v>
      </c>
      <c r="I57" s="24">
        <v>9</v>
      </c>
      <c r="J57" s="36">
        <v>17086.81</v>
      </c>
      <c r="K57" s="24">
        <v>3000</v>
      </c>
      <c r="L57" s="22" t="s">
        <v>322</v>
      </c>
      <c r="M57" s="22" t="s">
        <v>323</v>
      </c>
      <c r="N57" s="22" t="s">
        <v>324</v>
      </c>
      <c r="O57" s="22" t="s">
        <v>310</v>
      </c>
      <c r="P57" s="22"/>
    </row>
    <row r="58" ht="137" customHeight="1" spans="1:16">
      <c r="A58" s="24">
        <v>44</v>
      </c>
      <c r="B58" s="20" t="s">
        <v>325</v>
      </c>
      <c r="C58" s="22" t="str">
        <f>N58&amp;B58</f>
        <v>广西平南玉柴新能源有限公司玉柴平南农光渔储氢综合新能源A区项目</v>
      </c>
      <c r="D58" s="22" t="s">
        <v>326</v>
      </c>
      <c r="E58" s="19" t="s">
        <v>139</v>
      </c>
      <c r="F58" s="19" t="s">
        <v>327</v>
      </c>
      <c r="G58" s="22" t="s">
        <v>328</v>
      </c>
      <c r="H58" s="19" t="s">
        <v>65</v>
      </c>
      <c r="I58" s="24">
        <v>10</v>
      </c>
      <c r="J58" s="36">
        <v>57552.31</v>
      </c>
      <c r="K58" s="24">
        <v>20000</v>
      </c>
      <c r="L58" s="22" t="s">
        <v>329</v>
      </c>
      <c r="M58" s="22" t="s">
        <v>330</v>
      </c>
      <c r="N58" s="22" t="s">
        <v>331</v>
      </c>
      <c r="O58" s="22" t="s">
        <v>310</v>
      </c>
      <c r="P58" s="22"/>
    </row>
    <row r="59" ht="122" customHeight="1" spans="1:16">
      <c r="A59" s="24">
        <v>45</v>
      </c>
      <c r="B59" s="20" t="s">
        <v>332</v>
      </c>
      <c r="C59" s="22" t="str">
        <f>N59&amp;B59</f>
        <v>广西桂平市城市投资发展有限公司桂平机场安全隐患整改项目三产安置用地项目振兴路等市政道路工程</v>
      </c>
      <c r="D59" s="20" t="s">
        <v>333</v>
      </c>
      <c r="E59" s="19" t="s">
        <v>55</v>
      </c>
      <c r="F59" s="19" t="s">
        <v>304</v>
      </c>
      <c r="G59" s="22" t="s">
        <v>334</v>
      </c>
      <c r="H59" s="19" t="s">
        <v>65</v>
      </c>
      <c r="I59" s="24">
        <v>7</v>
      </c>
      <c r="J59" s="36">
        <v>19819.38</v>
      </c>
      <c r="K59" s="24">
        <v>5000</v>
      </c>
      <c r="L59" s="22" t="s">
        <v>335</v>
      </c>
      <c r="M59" s="22" t="s">
        <v>336</v>
      </c>
      <c r="N59" s="22" t="s">
        <v>337</v>
      </c>
      <c r="O59" s="22" t="s">
        <v>310</v>
      </c>
      <c r="P59" s="22"/>
    </row>
    <row r="60" ht="49.95" customHeight="1" spans="1:16">
      <c r="A60" s="15" t="s">
        <v>338</v>
      </c>
      <c r="B60" s="16"/>
      <c r="C60" s="17"/>
      <c r="D60" s="18">
        <v>1</v>
      </c>
      <c r="E60" s="19"/>
      <c r="F60" s="19"/>
      <c r="G60" s="20"/>
      <c r="H60" s="19"/>
      <c r="I60" s="24"/>
      <c r="J60" s="33">
        <f>SUM(J61)</f>
        <v>25013.22</v>
      </c>
      <c r="K60" s="14">
        <f>SUM(K61)</f>
        <v>6000</v>
      </c>
      <c r="L60" s="20"/>
      <c r="M60" s="20"/>
      <c r="N60" s="20"/>
      <c r="O60" s="20"/>
      <c r="P60" s="37"/>
    </row>
    <row r="61" ht="184" customHeight="1" spans="1:16">
      <c r="A61" s="24">
        <v>46</v>
      </c>
      <c r="B61" s="20" t="s">
        <v>339</v>
      </c>
      <c r="C61" s="22" t="str">
        <f>N61&amp;B61</f>
        <v>玉林市中源环保科技有限公司广西博白新生态纺织产业园工业供水厂（一期10万吨/天）建设项目</v>
      </c>
      <c r="D61" s="20" t="s">
        <v>340</v>
      </c>
      <c r="E61" s="19" t="s">
        <v>341</v>
      </c>
      <c r="F61" s="19" t="s">
        <v>342</v>
      </c>
      <c r="G61" s="22" t="s">
        <v>343</v>
      </c>
      <c r="H61" s="19" t="s">
        <v>82</v>
      </c>
      <c r="I61" s="19">
        <v>11</v>
      </c>
      <c r="J61" s="41">
        <v>25013.22</v>
      </c>
      <c r="K61" s="19">
        <v>6000</v>
      </c>
      <c r="L61" s="22" t="s">
        <v>344</v>
      </c>
      <c r="M61" s="22" t="s">
        <v>274</v>
      </c>
      <c r="N61" s="22" t="s">
        <v>345</v>
      </c>
      <c r="O61" s="22" t="s">
        <v>346</v>
      </c>
      <c r="P61" s="20"/>
    </row>
    <row r="62" ht="49.95" customHeight="1" spans="1:16">
      <c r="A62" s="15" t="s">
        <v>347</v>
      </c>
      <c r="B62" s="16"/>
      <c r="C62" s="17"/>
      <c r="D62" s="18">
        <f>COUNTA(D63:D66)</f>
        <v>4</v>
      </c>
      <c r="E62" s="19"/>
      <c r="F62" s="19"/>
      <c r="G62" s="19"/>
      <c r="H62" s="19"/>
      <c r="I62" s="34"/>
      <c r="J62" s="33">
        <f>SUM(J63:J66)</f>
        <v>93169.15</v>
      </c>
      <c r="K62" s="14">
        <f>SUM(K63:K66)</f>
        <v>15200</v>
      </c>
      <c r="L62" s="19"/>
      <c r="M62" s="19"/>
      <c r="N62" s="19"/>
      <c r="O62" s="19"/>
      <c r="P62" s="19"/>
    </row>
    <row r="63" ht="202" customHeight="1" spans="1:16">
      <c r="A63" s="23">
        <v>47</v>
      </c>
      <c r="B63" s="20" t="s">
        <v>348</v>
      </c>
      <c r="C63" s="22" t="str">
        <f>N63&amp;B63</f>
        <v>平果金通投资集团有限公司平果市乡村振兴基础设施建设项目一期金光路网工程</v>
      </c>
      <c r="D63" s="20" t="s">
        <v>349</v>
      </c>
      <c r="E63" s="19" t="s">
        <v>100</v>
      </c>
      <c r="F63" s="19" t="s">
        <v>350</v>
      </c>
      <c r="G63" s="22" t="s">
        <v>351</v>
      </c>
      <c r="H63" s="19" t="s">
        <v>25</v>
      </c>
      <c r="I63" s="24">
        <v>12</v>
      </c>
      <c r="J63" s="24">
        <v>16894</v>
      </c>
      <c r="K63" s="24">
        <v>1100</v>
      </c>
      <c r="L63" s="22" t="s">
        <v>352</v>
      </c>
      <c r="M63" s="22" t="s">
        <v>353</v>
      </c>
      <c r="N63" s="22" t="s">
        <v>354</v>
      </c>
      <c r="O63" s="22" t="s">
        <v>355</v>
      </c>
      <c r="P63" s="35"/>
    </row>
    <row r="64" ht="202" customHeight="1" spans="1:16">
      <c r="A64" s="23">
        <v>48</v>
      </c>
      <c r="B64" s="20" t="s">
        <v>356</v>
      </c>
      <c r="C64" s="22" t="str">
        <f>N64&amp;B64</f>
        <v>平果金通投资集团有限公司平果市乡村振兴基础设施建设项目一期吉祥路网工程（1号路）</v>
      </c>
      <c r="D64" s="20" t="s">
        <v>357</v>
      </c>
      <c r="E64" s="19" t="s">
        <v>100</v>
      </c>
      <c r="F64" s="19" t="s">
        <v>350</v>
      </c>
      <c r="G64" s="22" t="s">
        <v>358</v>
      </c>
      <c r="H64" s="19" t="s">
        <v>25</v>
      </c>
      <c r="I64" s="24">
        <v>9</v>
      </c>
      <c r="J64" s="36">
        <v>15047.15</v>
      </c>
      <c r="K64" s="24">
        <v>1100</v>
      </c>
      <c r="L64" s="22" t="s">
        <v>359</v>
      </c>
      <c r="M64" s="22" t="s">
        <v>360</v>
      </c>
      <c r="N64" s="22" t="s">
        <v>354</v>
      </c>
      <c r="O64" s="22" t="s">
        <v>355</v>
      </c>
      <c r="P64" s="35"/>
    </row>
    <row r="65" ht="161" customHeight="1" spans="1:16">
      <c r="A65" s="23">
        <v>49</v>
      </c>
      <c r="B65" s="20" t="s">
        <v>361</v>
      </c>
      <c r="C65" s="22" t="str">
        <f>N65&amp;B65</f>
        <v>广西神光光学科技有限责任公司废弃资源综合利用循环化产业链合成熔石英玻璃锭料项目</v>
      </c>
      <c r="D65" s="20" t="s">
        <v>362</v>
      </c>
      <c r="E65" s="19" t="s">
        <v>363</v>
      </c>
      <c r="F65" s="19" t="s">
        <v>364</v>
      </c>
      <c r="G65" s="22" t="s">
        <v>365</v>
      </c>
      <c r="H65" s="19" t="s">
        <v>25</v>
      </c>
      <c r="I65" s="34">
        <v>7</v>
      </c>
      <c r="J65" s="24">
        <v>50228</v>
      </c>
      <c r="K65" s="24">
        <v>10000</v>
      </c>
      <c r="L65" s="22" t="s">
        <v>366</v>
      </c>
      <c r="M65" s="22" t="s">
        <v>367</v>
      </c>
      <c r="N65" s="22" t="s">
        <v>368</v>
      </c>
      <c r="O65" s="22" t="s">
        <v>355</v>
      </c>
      <c r="P65" s="35"/>
    </row>
    <row r="66" ht="161" customHeight="1" spans="1:16">
      <c r="A66" s="24">
        <v>50</v>
      </c>
      <c r="B66" s="20" t="s">
        <v>369</v>
      </c>
      <c r="C66" s="22" t="str">
        <f>N66&amp;B66</f>
        <v>广西平果鑫坚渔业有限公司平果坡造现代渔业产业园项目</v>
      </c>
      <c r="D66" s="20" t="s">
        <v>370</v>
      </c>
      <c r="E66" s="19" t="s">
        <v>371</v>
      </c>
      <c r="F66" s="19" t="s">
        <v>350</v>
      </c>
      <c r="G66" s="22" t="s">
        <v>372</v>
      </c>
      <c r="H66" s="19" t="s">
        <v>82</v>
      </c>
      <c r="I66" s="24">
        <v>9</v>
      </c>
      <c r="J66" s="24">
        <v>11000</v>
      </c>
      <c r="K66" s="24">
        <v>3000</v>
      </c>
      <c r="L66" s="22" t="s">
        <v>373</v>
      </c>
      <c r="M66" s="22" t="s">
        <v>374</v>
      </c>
      <c r="N66" s="22" t="s">
        <v>375</v>
      </c>
      <c r="O66" s="22" t="s">
        <v>355</v>
      </c>
      <c r="P66" s="37"/>
    </row>
    <row r="67" ht="49.95" customHeight="1" spans="1:16">
      <c r="A67" s="15" t="s">
        <v>376</v>
      </c>
      <c r="B67" s="16"/>
      <c r="C67" s="17"/>
      <c r="D67" s="18">
        <v>3</v>
      </c>
      <c r="E67" s="19"/>
      <c r="F67" s="19"/>
      <c r="G67" s="20"/>
      <c r="H67" s="19"/>
      <c r="I67" s="34"/>
      <c r="J67" s="33">
        <f>SUM(J68:J70)</f>
        <v>94523.07</v>
      </c>
      <c r="K67" s="14">
        <f>SUM(K68:K70)</f>
        <v>17000</v>
      </c>
      <c r="L67" s="20"/>
      <c r="M67" s="20"/>
      <c r="N67" s="20"/>
      <c r="O67" s="20"/>
      <c r="P67" s="37"/>
    </row>
    <row r="68" ht="152" customHeight="1" spans="1:16">
      <c r="A68" s="23">
        <v>51</v>
      </c>
      <c r="B68" s="20" t="s">
        <v>377</v>
      </c>
      <c r="C68" s="22" t="str">
        <f>N68&amp;B68</f>
        <v>八步区水利工程管理站贺州市八步区七里水库扩容工程</v>
      </c>
      <c r="D68" s="20" t="s">
        <v>378</v>
      </c>
      <c r="E68" s="19" t="s">
        <v>379</v>
      </c>
      <c r="F68" s="19" t="s">
        <v>380</v>
      </c>
      <c r="G68" s="22" t="s">
        <v>381</v>
      </c>
      <c r="H68" s="19" t="s">
        <v>25</v>
      </c>
      <c r="I68" s="24">
        <v>12</v>
      </c>
      <c r="J68" s="36">
        <v>15223.07</v>
      </c>
      <c r="K68" s="24">
        <v>3000</v>
      </c>
      <c r="L68" s="22" t="s">
        <v>382</v>
      </c>
      <c r="M68" s="22" t="s">
        <v>383</v>
      </c>
      <c r="N68" s="22" t="s">
        <v>384</v>
      </c>
      <c r="O68" s="22" t="s">
        <v>385</v>
      </c>
      <c r="P68" s="35"/>
    </row>
    <row r="69" ht="164" customHeight="1" spans="1:16">
      <c r="A69" s="23">
        <v>52</v>
      </c>
      <c r="B69" s="20" t="s">
        <v>386</v>
      </c>
      <c r="C69" s="22" t="str">
        <f>B69</f>
        <v>广西贵丰特钢有限公司热轧不锈钢带生产线技改项目</v>
      </c>
      <c r="D69" s="20" t="s">
        <v>387</v>
      </c>
      <c r="E69" s="19" t="s">
        <v>388</v>
      </c>
      <c r="F69" s="19" t="s">
        <v>380</v>
      </c>
      <c r="G69" s="22" t="s">
        <v>389</v>
      </c>
      <c r="H69" s="19" t="s">
        <v>65</v>
      </c>
      <c r="I69" s="24">
        <v>12</v>
      </c>
      <c r="J69" s="24">
        <v>50000</v>
      </c>
      <c r="K69" s="24">
        <v>10000</v>
      </c>
      <c r="L69" s="22" t="s">
        <v>390</v>
      </c>
      <c r="M69" s="22" t="s">
        <v>391</v>
      </c>
      <c r="N69" s="22" t="s">
        <v>392</v>
      </c>
      <c r="O69" s="22" t="s">
        <v>385</v>
      </c>
      <c r="P69" s="43"/>
    </row>
    <row r="70" ht="135" customHeight="1" spans="1:16">
      <c r="A70" s="24">
        <v>53</v>
      </c>
      <c r="B70" s="20" t="s">
        <v>393</v>
      </c>
      <c r="C70" s="22" t="str">
        <f>N70&amp;B70</f>
        <v>富川瑶族自治县路桥建设投资有限公司富川瑶族自治县两馆一中心（图书馆、博物馆、文化传承和活动中心）建设项目</v>
      </c>
      <c r="D70" s="20" t="s">
        <v>394</v>
      </c>
      <c r="E70" s="19" t="s">
        <v>395</v>
      </c>
      <c r="F70" s="19" t="s">
        <v>396</v>
      </c>
      <c r="G70" s="22" t="s">
        <v>397</v>
      </c>
      <c r="H70" s="19" t="s">
        <v>82</v>
      </c>
      <c r="I70" s="24">
        <v>10</v>
      </c>
      <c r="J70" s="24">
        <v>29300</v>
      </c>
      <c r="K70" s="24">
        <v>4000</v>
      </c>
      <c r="L70" s="22" t="s">
        <v>398</v>
      </c>
      <c r="M70" s="22" t="s">
        <v>399</v>
      </c>
      <c r="N70" s="22" t="s">
        <v>400</v>
      </c>
      <c r="O70" s="22" t="s">
        <v>385</v>
      </c>
      <c r="P70" s="22"/>
    </row>
    <row r="71" ht="49.95" customHeight="1" spans="1:16">
      <c r="A71" s="15" t="s">
        <v>401</v>
      </c>
      <c r="B71" s="16"/>
      <c r="C71" s="17"/>
      <c r="D71" s="18">
        <f>COUNTA(D72:D76)</f>
        <v>5</v>
      </c>
      <c r="E71" s="19"/>
      <c r="F71" s="19"/>
      <c r="G71" s="19"/>
      <c r="H71" s="19"/>
      <c r="I71" s="34"/>
      <c r="J71" s="33">
        <f>SUM(J72:J76)</f>
        <v>436842.63</v>
      </c>
      <c r="K71" s="14">
        <f>SUM(K72:K76)</f>
        <v>63000</v>
      </c>
      <c r="L71" s="19"/>
      <c r="M71" s="19"/>
      <c r="N71" s="19"/>
      <c r="O71" s="19"/>
      <c r="P71" s="19"/>
    </row>
    <row r="72" ht="124.95" customHeight="1" spans="1:16">
      <c r="A72" s="23">
        <v>54</v>
      </c>
      <c r="B72" s="20" t="s">
        <v>402</v>
      </c>
      <c r="C72" s="22" t="str">
        <f t="shared" ref="C72:C76" si="4">N72&amp;B72</f>
        <v>华润水泥（武宣）有限公司华润武宣新型建材产业园项目</v>
      </c>
      <c r="D72" s="20" t="s">
        <v>403</v>
      </c>
      <c r="E72" s="19" t="s">
        <v>404</v>
      </c>
      <c r="F72" s="19" t="s">
        <v>405</v>
      </c>
      <c r="G72" s="22" t="s">
        <v>406</v>
      </c>
      <c r="H72" s="19" t="s">
        <v>82</v>
      </c>
      <c r="I72" s="24">
        <v>8</v>
      </c>
      <c r="J72" s="24">
        <v>204000</v>
      </c>
      <c r="K72" s="24">
        <v>40000</v>
      </c>
      <c r="L72" s="22" t="s">
        <v>407</v>
      </c>
      <c r="M72" s="22" t="s">
        <v>408</v>
      </c>
      <c r="N72" s="22" t="s">
        <v>409</v>
      </c>
      <c r="O72" s="22" t="s">
        <v>410</v>
      </c>
      <c r="P72" s="35"/>
    </row>
    <row r="73" ht="124.95" customHeight="1" spans="1:16">
      <c r="A73" s="23">
        <v>55</v>
      </c>
      <c r="B73" s="20" t="s">
        <v>411</v>
      </c>
      <c r="C73" s="22" t="str">
        <f>B73</f>
        <v>广西来宾市高森木业有限公司年产16万立方米高端生态板项目</v>
      </c>
      <c r="D73" s="20" t="s">
        <v>412</v>
      </c>
      <c r="E73" s="19" t="s">
        <v>303</v>
      </c>
      <c r="F73" s="19" t="s">
        <v>413</v>
      </c>
      <c r="G73" s="22" t="s">
        <v>414</v>
      </c>
      <c r="H73" s="19" t="s">
        <v>82</v>
      </c>
      <c r="I73" s="24">
        <v>9</v>
      </c>
      <c r="J73" s="24">
        <v>110000</v>
      </c>
      <c r="K73" s="24">
        <v>5000</v>
      </c>
      <c r="L73" s="22" t="s">
        <v>415</v>
      </c>
      <c r="M73" s="22" t="s">
        <v>416</v>
      </c>
      <c r="N73" s="22" t="s">
        <v>417</v>
      </c>
      <c r="O73" s="22" t="s">
        <v>410</v>
      </c>
      <c r="P73" s="35"/>
    </row>
    <row r="74" ht="110" customHeight="1" spans="1:16">
      <c r="A74" s="24">
        <v>56</v>
      </c>
      <c r="B74" s="20" t="s">
        <v>418</v>
      </c>
      <c r="C74" s="22" t="str">
        <f t="shared" si="4"/>
        <v>广西来宾宾信投资集团有限公司中国食品安全生产(广西)示范园标准厂房及配套设施项目</v>
      </c>
      <c r="D74" s="20" t="s">
        <v>419</v>
      </c>
      <c r="E74" s="19" t="s">
        <v>420</v>
      </c>
      <c r="F74" s="19" t="s">
        <v>413</v>
      </c>
      <c r="G74" s="22" t="s">
        <v>421</v>
      </c>
      <c r="H74" s="19" t="s">
        <v>82</v>
      </c>
      <c r="I74" s="24">
        <v>8</v>
      </c>
      <c r="J74" s="24">
        <v>57809</v>
      </c>
      <c r="K74" s="24">
        <v>10000</v>
      </c>
      <c r="L74" s="22" t="s">
        <v>422</v>
      </c>
      <c r="M74" s="22" t="s">
        <v>423</v>
      </c>
      <c r="N74" s="22" t="s">
        <v>424</v>
      </c>
      <c r="O74" s="22" t="s">
        <v>410</v>
      </c>
      <c r="P74" s="37"/>
    </row>
    <row r="75" ht="141" customHeight="1" spans="1:16">
      <c r="A75" s="24">
        <v>57</v>
      </c>
      <c r="B75" s="20" t="s">
        <v>425</v>
      </c>
      <c r="C75" s="22" t="str">
        <f t="shared" si="4"/>
        <v>广西来宾工业投资集团有限公司广西绿色家居整装产业园项目-基础设施及配套工程</v>
      </c>
      <c r="D75" s="20" t="s">
        <v>426</v>
      </c>
      <c r="E75" s="19" t="s">
        <v>55</v>
      </c>
      <c r="F75" s="19" t="s">
        <v>427</v>
      </c>
      <c r="G75" s="22" t="s">
        <v>428</v>
      </c>
      <c r="H75" s="19" t="s">
        <v>25</v>
      </c>
      <c r="I75" s="24">
        <v>11</v>
      </c>
      <c r="J75" s="36">
        <v>41576.63</v>
      </c>
      <c r="K75" s="24">
        <v>6000</v>
      </c>
      <c r="L75" s="22" t="s">
        <v>429</v>
      </c>
      <c r="M75" s="22" t="s">
        <v>430</v>
      </c>
      <c r="N75" s="22" t="s">
        <v>431</v>
      </c>
      <c r="O75" s="22" t="s">
        <v>410</v>
      </c>
      <c r="P75" s="22"/>
    </row>
    <row r="76" ht="150" customHeight="1" spans="1:16">
      <c r="A76" s="24">
        <v>58</v>
      </c>
      <c r="B76" s="20" t="s">
        <v>432</v>
      </c>
      <c r="C76" s="22" t="str">
        <f t="shared" si="4"/>
        <v>广西来宾城建投资集团有限公司高速公路来宾南出口互通工程</v>
      </c>
      <c r="D76" s="20" t="s">
        <v>433</v>
      </c>
      <c r="E76" s="19" t="s">
        <v>71</v>
      </c>
      <c r="F76" s="19" t="s">
        <v>401</v>
      </c>
      <c r="G76" s="22" t="s">
        <v>434</v>
      </c>
      <c r="H76" s="19" t="s">
        <v>65</v>
      </c>
      <c r="I76" s="24">
        <v>10</v>
      </c>
      <c r="J76" s="24">
        <v>23457</v>
      </c>
      <c r="K76" s="24">
        <v>2000</v>
      </c>
      <c r="L76" s="22" t="s">
        <v>435</v>
      </c>
      <c r="M76" s="22" t="s">
        <v>436</v>
      </c>
      <c r="N76" s="22" t="s">
        <v>437</v>
      </c>
      <c r="O76" s="22" t="s">
        <v>410</v>
      </c>
      <c r="P76" s="37"/>
    </row>
    <row r="77" ht="49.95" customHeight="1" spans="1:16">
      <c r="A77" s="15" t="s">
        <v>438</v>
      </c>
      <c r="B77" s="16"/>
      <c r="C77" s="17"/>
      <c r="D77" s="18">
        <v>2</v>
      </c>
      <c r="E77" s="19"/>
      <c r="F77" s="19"/>
      <c r="G77" s="20"/>
      <c r="H77" s="19"/>
      <c r="I77" s="34"/>
      <c r="J77" s="33">
        <f>SUM(J78:J79)</f>
        <v>28165.96</v>
      </c>
      <c r="K77" s="14">
        <f>SUM(K78:K79)</f>
        <v>4000</v>
      </c>
      <c r="L77" s="20"/>
      <c r="M77" s="20"/>
      <c r="N77" s="20"/>
      <c r="O77" s="20"/>
      <c r="P77" s="37"/>
    </row>
    <row r="78" ht="141" customHeight="1" spans="1:16">
      <c r="A78" s="23">
        <v>59</v>
      </c>
      <c r="B78" s="20" t="s">
        <v>439</v>
      </c>
      <c r="C78" s="22" t="str">
        <f t="shared" ref="C78:C79" si="5">N78&amp;B78</f>
        <v>广西空港投资开发有限责任公司中国-东盟南宁空港扶绥经济区玄武路（永吉路-规划路路段）道路工程项目</v>
      </c>
      <c r="D78" s="20" t="s">
        <v>440</v>
      </c>
      <c r="E78" s="19" t="s">
        <v>100</v>
      </c>
      <c r="F78" s="19" t="s">
        <v>441</v>
      </c>
      <c r="G78" s="22" t="s">
        <v>442</v>
      </c>
      <c r="H78" s="19" t="s">
        <v>65</v>
      </c>
      <c r="I78" s="24">
        <v>8</v>
      </c>
      <c r="J78" s="36">
        <v>11430.37</v>
      </c>
      <c r="K78" s="24">
        <v>2000</v>
      </c>
      <c r="L78" s="22" t="s">
        <v>443</v>
      </c>
      <c r="M78" s="22" t="s">
        <v>444</v>
      </c>
      <c r="N78" s="22" t="s">
        <v>445</v>
      </c>
      <c r="O78" s="22" t="s">
        <v>446</v>
      </c>
      <c r="P78" s="22"/>
    </row>
    <row r="79" ht="141" customHeight="1" spans="1:16">
      <c r="A79" s="23">
        <v>60</v>
      </c>
      <c r="B79" s="20" t="s">
        <v>447</v>
      </c>
      <c r="C79" s="22" t="str">
        <f t="shared" si="5"/>
        <v>广西空港投资开发有限责任公司中国-东盟南宁空港扶绥经济区玄武路（华阳路-永吉路路段）道路工程项目</v>
      </c>
      <c r="D79" s="20" t="s">
        <v>448</v>
      </c>
      <c r="E79" s="19" t="s">
        <v>100</v>
      </c>
      <c r="F79" s="19" t="s">
        <v>441</v>
      </c>
      <c r="G79" s="22" t="s">
        <v>449</v>
      </c>
      <c r="H79" s="19" t="s">
        <v>65</v>
      </c>
      <c r="I79" s="24">
        <v>8</v>
      </c>
      <c r="J79" s="36">
        <v>16735.59</v>
      </c>
      <c r="K79" s="24">
        <v>2000</v>
      </c>
      <c r="L79" s="22" t="s">
        <v>443</v>
      </c>
      <c r="M79" s="22" t="s">
        <v>444</v>
      </c>
      <c r="N79" s="22" t="s">
        <v>445</v>
      </c>
      <c r="O79" s="22" t="s">
        <v>446</v>
      </c>
      <c r="P79" s="22"/>
    </row>
  </sheetData>
  <autoFilter ref="A4:ID80">
    <extLst/>
  </autoFilter>
  <sortState ref="A5:R73">
    <sortCondition ref="O5:O73" customList="南宁市人民政府,柳州市人民政府,桂林市人民政府,梧州市人民政府,北海市人民政府,防城港市人民政府,钦州市人民政府,贵港市人民政府,玉林市人民政府,百色市人民政府,贺州市人民政府,河池市人民政府,来宾市人民政府,崇左市人民政府"/>
  </sortState>
  <mergeCells count="18">
    <mergeCell ref="A1:C1"/>
    <mergeCell ref="A2:P2"/>
    <mergeCell ref="N3:P3"/>
    <mergeCell ref="A5:C5"/>
    <mergeCell ref="A6:C6"/>
    <mergeCell ref="A10:C10"/>
    <mergeCell ref="A12:C12"/>
    <mergeCell ref="A17:C17"/>
    <mergeCell ref="A32:C32"/>
    <mergeCell ref="A42:C42"/>
    <mergeCell ref="A45:C45"/>
    <mergeCell ref="A47:C47"/>
    <mergeCell ref="A54:C54"/>
    <mergeCell ref="A60:C60"/>
    <mergeCell ref="A62:C62"/>
    <mergeCell ref="A67:C67"/>
    <mergeCell ref="A71:C71"/>
    <mergeCell ref="A77:C77"/>
  </mergeCells>
  <printOptions horizontalCentered="1"/>
  <pageMargins left="0.984027777777778" right="0.984027777777778" top="0.984027777777778" bottom="0.984027777777778" header="0.984027777777778" footer="0.306944444444444"/>
  <pageSetup paperSize="8" scale="97" fitToHeight="0" orientation="landscape" horizontalDpi="600"/>
  <headerFooter alignWithMargins="0" scaleWithDoc="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60"/>
  <sheetViews>
    <sheetView topLeftCell="A27" workbookViewId="0">
      <selection activeCell="A60" sqref="A1:A60"/>
    </sheetView>
  </sheetViews>
  <sheetFormatPr defaultColWidth="9" defaultRowHeight="14.25"/>
  <sheetData>
    <row r="1" spans="1:1">
      <c r="A1">
        <v>1</v>
      </c>
    </row>
    <row r="2" spans="1:1">
      <c r="A2">
        <v>2</v>
      </c>
    </row>
    <row r="3" spans="1:1">
      <c r="A3">
        <v>3</v>
      </c>
    </row>
    <row r="4" spans="1:1">
      <c r="A4">
        <v>4</v>
      </c>
    </row>
    <row r="5" spans="1:1">
      <c r="A5">
        <v>5</v>
      </c>
    </row>
    <row r="6" spans="1:1">
      <c r="A6">
        <v>6</v>
      </c>
    </row>
    <row r="7" spans="1:1">
      <c r="A7">
        <v>7</v>
      </c>
    </row>
    <row r="8" spans="1:1">
      <c r="A8">
        <v>8</v>
      </c>
    </row>
    <row r="9" spans="1:1">
      <c r="A9">
        <v>9</v>
      </c>
    </row>
    <row r="10" spans="1:1">
      <c r="A10">
        <v>10</v>
      </c>
    </row>
    <row r="11" spans="1:1">
      <c r="A11">
        <v>11</v>
      </c>
    </row>
    <row r="12" spans="1:1">
      <c r="A12">
        <v>12</v>
      </c>
    </row>
    <row r="13" spans="1:1">
      <c r="A13">
        <v>13</v>
      </c>
    </row>
    <row r="14" spans="1:1">
      <c r="A14">
        <v>14</v>
      </c>
    </row>
    <row r="15" spans="1:1">
      <c r="A15">
        <v>15</v>
      </c>
    </row>
    <row r="16" spans="1:1">
      <c r="A16">
        <v>16</v>
      </c>
    </row>
    <row r="17" spans="1:1">
      <c r="A17">
        <v>17</v>
      </c>
    </row>
    <row r="18" spans="1:1">
      <c r="A18">
        <v>18</v>
      </c>
    </row>
    <row r="19" spans="1:1">
      <c r="A19">
        <v>19</v>
      </c>
    </row>
    <row r="20" spans="1:1">
      <c r="A20">
        <v>20</v>
      </c>
    </row>
    <row r="21" spans="1:1">
      <c r="A21">
        <v>21</v>
      </c>
    </row>
    <row r="22" spans="1:1">
      <c r="A22">
        <v>22</v>
      </c>
    </row>
    <row r="23" spans="1:1">
      <c r="A23">
        <v>23</v>
      </c>
    </row>
    <row r="24" spans="1:1">
      <c r="A24">
        <v>24</v>
      </c>
    </row>
    <row r="25" spans="1:1">
      <c r="A25">
        <v>25</v>
      </c>
    </row>
    <row r="26" spans="1:1">
      <c r="A26">
        <v>26</v>
      </c>
    </row>
    <row r="27" spans="1:1">
      <c r="A27">
        <v>27</v>
      </c>
    </row>
    <row r="28" spans="1:1">
      <c r="A28">
        <v>28</v>
      </c>
    </row>
    <row r="29" spans="1:1">
      <c r="A29">
        <v>29</v>
      </c>
    </row>
    <row r="30" spans="1:1">
      <c r="A30">
        <v>30</v>
      </c>
    </row>
    <row r="31" spans="1:1">
      <c r="A31">
        <v>31</v>
      </c>
    </row>
    <row r="32" spans="1:1">
      <c r="A32">
        <v>32</v>
      </c>
    </row>
    <row r="33" spans="1:1">
      <c r="A33">
        <v>33</v>
      </c>
    </row>
    <row r="34" spans="1:1">
      <c r="A34">
        <v>34</v>
      </c>
    </row>
    <row r="35" spans="1:1">
      <c r="A35">
        <v>35</v>
      </c>
    </row>
    <row r="36" spans="1:1">
      <c r="A36">
        <v>36</v>
      </c>
    </row>
    <row r="37" spans="1:1">
      <c r="A37">
        <v>37</v>
      </c>
    </row>
    <row r="38" spans="1:1">
      <c r="A38">
        <v>38</v>
      </c>
    </row>
    <row r="39" spans="1:1">
      <c r="A39">
        <v>39</v>
      </c>
    </row>
    <row r="40" spans="1:1">
      <c r="A40">
        <v>40</v>
      </c>
    </row>
    <row r="41" spans="1:1">
      <c r="A41">
        <v>41</v>
      </c>
    </row>
    <row r="42" spans="1:1">
      <c r="A42">
        <v>42</v>
      </c>
    </row>
    <row r="43" spans="1:1">
      <c r="A43">
        <v>43</v>
      </c>
    </row>
    <row r="44" spans="1:1">
      <c r="A44">
        <v>44</v>
      </c>
    </row>
    <row r="45" spans="1:1">
      <c r="A45">
        <v>45</v>
      </c>
    </row>
    <row r="46" spans="1:1">
      <c r="A46">
        <v>46</v>
      </c>
    </row>
    <row r="47" spans="1:1">
      <c r="A47">
        <v>47</v>
      </c>
    </row>
    <row r="48" spans="1:1">
      <c r="A48">
        <v>48</v>
      </c>
    </row>
    <row r="49" spans="1:1">
      <c r="A49">
        <v>49</v>
      </c>
    </row>
    <row r="50" spans="1:1">
      <c r="A50">
        <v>50</v>
      </c>
    </row>
    <row r="51" spans="1:1">
      <c r="A51">
        <v>51</v>
      </c>
    </row>
    <row r="52" spans="1:1">
      <c r="A52">
        <v>52</v>
      </c>
    </row>
    <row r="53" spans="1:1">
      <c r="A53">
        <v>53</v>
      </c>
    </row>
    <row r="54" spans="1:1">
      <c r="A54">
        <v>54</v>
      </c>
    </row>
    <row r="55" spans="1:1">
      <c r="A55">
        <v>55</v>
      </c>
    </row>
    <row r="56" spans="1:1">
      <c r="A56">
        <v>56</v>
      </c>
    </row>
    <row r="57" spans="1:1">
      <c r="A57">
        <v>57</v>
      </c>
    </row>
    <row r="58" spans="1:1">
      <c r="A58">
        <v>58</v>
      </c>
    </row>
    <row r="59" spans="1:1">
      <c r="A59">
        <v>59</v>
      </c>
    </row>
    <row r="60" spans="1:1">
      <c r="A60">
        <v>60</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按责任单位分</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张晓红</cp:lastModifiedBy>
  <dcterms:created xsi:type="dcterms:W3CDTF">2020-12-29T16:15:00Z</dcterms:created>
  <cp:lastPrinted>2021-07-22T03:38:00Z</cp:lastPrinted>
  <dcterms:modified xsi:type="dcterms:W3CDTF">2022-07-30T02:23:35Z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y fmtid="{D5CDD505-2E9C-101B-9397-08002B2CF9AE}" pid="3" name="ICV">
    <vt:lpwstr>D9FC7A3E2D4C4036A7814200E1A09D63</vt:lpwstr>
  </property>
  <property fmtid="{D5CDD505-2E9C-101B-9397-08002B2CF9AE}" pid="4" name="KSOReadingLayout">
    <vt:bool>true</vt:bool>
  </property>
</Properties>
</file>