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tabRatio="274"/>
  </bookViews>
  <sheets>
    <sheet name="第四批申报表" sheetId="1" r:id="rId1"/>
  </sheets>
  <definedNames>
    <definedName name="_xlnm._FilterDatabase" localSheetId="0" hidden="1">第四批申报表!$A$5:$R$251</definedName>
    <definedName name="_xlnm.Print_Titles" localSheetId="0">第四批申报表!$3:$5</definedName>
  </definedNames>
  <calcPr calcId="144525"/>
</workbook>
</file>

<file path=xl/sharedStrings.xml><?xml version="1.0" encoding="utf-8"?>
<sst xmlns="http://schemas.openxmlformats.org/spreadsheetml/2006/main" count="566" uniqueCount="239">
  <si>
    <t>附件1</t>
  </si>
  <si>
    <t xml:space="preserve"> </t>
  </si>
  <si>
    <t>广西以工代赈示范工程专项2023年第四批中央预算内投资计划表</t>
  </si>
  <si>
    <t>序号</t>
  </si>
  <si>
    <t>省（区、市）</t>
  </si>
  <si>
    <t>地（市、州）</t>
  </si>
  <si>
    <t>县（市、区）</t>
  </si>
  <si>
    <t>项目名称</t>
  </si>
  <si>
    <t>建设内容汇总</t>
  </si>
  <si>
    <r>
      <rPr>
        <sz val="12"/>
        <rFont val="方正黑体_GBK"/>
        <charset val="134"/>
      </rPr>
      <t>拟开工日期（年</t>
    </r>
    <r>
      <rPr>
        <sz val="12"/>
        <rFont val="Times New Roman"/>
        <charset val="0"/>
      </rPr>
      <t>/</t>
    </r>
    <r>
      <rPr>
        <sz val="12"/>
        <rFont val="方正黑体_GBK"/>
        <charset val="134"/>
      </rPr>
      <t>月）</t>
    </r>
  </si>
  <si>
    <r>
      <rPr>
        <sz val="12"/>
        <rFont val="方正黑体_GBK"/>
        <charset val="134"/>
      </rPr>
      <t>拟完工日期（年</t>
    </r>
    <r>
      <rPr>
        <sz val="12"/>
        <rFont val="Times New Roman"/>
        <charset val="0"/>
      </rPr>
      <t>/</t>
    </r>
    <r>
      <rPr>
        <sz val="12"/>
        <rFont val="方正黑体_GBK"/>
        <charset val="134"/>
      </rPr>
      <t>月）</t>
    </r>
  </si>
  <si>
    <t>投资类别</t>
  </si>
  <si>
    <t>总投资</t>
  </si>
  <si>
    <t>本次下达投资</t>
  </si>
  <si>
    <r>
      <rPr>
        <sz val="12"/>
        <rFont val="方正黑体_GBK"/>
        <charset val="134"/>
      </rPr>
      <t>预计带动当地群众务工人数</t>
    </r>
    <r>
      <rPr>
        <sz val="12"/>
        <rFont val="Times New Roman"/>
        <charset val="134"/>
      </rPr>
      <t xml:space="preserve">
</t>
    </r>
    <r>
      <rPr>
        <sz val="12"/>
        <rFont val="方正黑体_GBK"/>
        <charset val="134"/>
      </rPr>
      <t>（非人次）</t>
    </r>
  </si>
  <si>
    <t>预计发放劳务报酬规模</t>
  </si>
  <si>
    <t>项目（法人）单位</t>
  </si>
  <si>
    <t>项目责任人</t>
  </si>
  <si>
    <t>日常监管直接责任单位</t>
  </si>
  <si>
    <t>日常监管直接责任单位监管责任人</t>
  </si>
  <si>
    <t>备注</t>
  </si>
  <si>
    <t>总金额</t>
  </si>
  <si>
    <t>（万元）</t>
  </si>
  <si>
    <t>（人）</t>
  </si>
  <si>
    <t>广西壮族自治区</t>
  </si>
  <si>
    <t>安排项目37项</t>
  </si>
  <si>
    <t>中央预算内投资</t>
  </si>
  <si>
    <t>地方预算内投资</t>
  </si>
  <si>
    <t>其他地方财政性建设资金</t>
  </si>
  <si>
    <t>其他投资</t>
  </si>
  <si>
    <t>一</t>
  </si>
  <si>
    <t>南宁市</t>
  </si>
  <si>
    <t>广西</t>
  </si>
  <si>
    <t>马山县</t>
  </si>
  <si>
    <t>马山县2023年以工代赈示范工程永州镇俊龙村水利基础设施建设工程</t>
  </si>
  <si>
    <t>山塘防渗加固1座；灌排渠进行清淤、防渗整治1.73公里；新建、重建路涵（人行便桥）18座；公示牌1块。</t>
  </si>
  <si>
    <t>马山县发展改革和科学技术局</t>
  </si>
  <si>
    <t>马山县人民政府</t>
  </si>
  <si>
    <t>隆安县</t>
  </si>
  <si>
    <t>那桐镇方村至古覃乡定军村香蕉等特色产业道路工程</t>
  </si>
  <si>
    <t>改建道路18.89公里，路基宽度4.5—5.5米，路面宽3.5-4.5米，水泥混凝土路面</t>
  </si>
  <si>
    <t>隆安县发展改革和科学技术局</t>
  </si>
  <si>
    <t>隆安县人民政府</t>
  </si>
  <si>
    <t>二</t>
  </si>
  <si>
    <t>柳州市</t>
  </si>
  <si>
    <t>融安县</t>
  </si>
  <si>
    <t>2023年融安县潭头乡以工代赈工程项目</t>
  </si>
  <si>
    <t>修复建设田间渠道4775米及附属工程等</t>
  </si>
  <si>
    <t>融安县项目促进中心</t>
  </si>
  <si>
    <t>融安县发展和改革局</t>
  </si>
  <si>
    <t>融水苗族自治县</t>
  </si>
  <si>
    <r>
      <rPr>
        <sz val="11"/>
        <rFont val="宋体"/>
        <charset val="0"/>
      </rPr>
      <t>2023</t>
    </r>
    <r>
      <rPr>
        <sz val="11"/>
        <rFont val="宋体"/>
        <charset val="134"/>
      </rPr>
      <t>年融水苗族自治县洞头镇甲朵村渠道工程以工代赈项目</t>
    </r>
  </si>
  <si>
    <t>水渠防渗改造4000米，其中修复渡槽8座，水闸9座等</t>
  </si>
  <si>
    <t>融水苗族自治县洞头镇人民政府</t>
  </si>
  <si>
    <t>融水苗族自治县发展和改革局</t>
  </si>
  <si>
    <t>三江侗族自治县</t>
  </si>
  <si>
    <t>三江县斗江镇斗江社区甘洞屯小流域（蛇潭至石壁防护堤）治理工程</t>
  </si>
  <si>
    <t>新建两岸防护堤2964米，建设下河步级26座，排水口10座等</t>
  </si>
  <si>
    <t>三江侗自治县发展和改革局</t>
  </si>
  <si>
    <t>三江侗族自治县人民政府</t>
  </si>
  <si>
    <t>三</t>
  </si>
  <si>
    <t>桂林市</t>
  </si>
  <si>
    <t>龙胜县</t>
  </si>
  <si>
    <t>龙胜各族自治县2023年以工代赈示范项目（龙胜各族自治县泥塘至彭祖坪公路江底乡岩山脚至陡洞道路改造工程）</t>
  </si>
  <si>
    <t>改造道路5.5公里，路基宽6米，改造路面宽5米，水泥混凝土路面，配套建设涵管工程、排水设施、路基防护等附属工程</t>
  </si>
  <si>
    <t xml:space="preserve">世界银行贫困农村社区发展项目龙胜各族自治县服务中心 </t>
  </si>
  <si>
    <t>龙胜县发展和改革局</t>
  </si>
  <si>
    <t>阳朔县</t>
  </si>
  <si>
    <t>阳朔县白沙镇富里桥至白金路生产道路以工代赈项目</t>
  </si>
  <si>
    <t>建设道路0.823公里，新建2—10米混凝土空心板梁中桥，桥梁长30米，配套建设涵洞、现浇C20混凝土挡土墙等设施</t>
  </si>
  <si>
    <t>阳朔县白沙镇人民政府</t>
  </si>
  <si>
    <t>阳朔县人民政府</t>
  </si>
  <si>
    <t>平乐县</t>
  </si>
  <si>
    <t>平乐县桥亭乡双桥路口-小结冲道路以工代赈项目</t>
  </si>
  <si>
    <t>建设道路5.16公里，路基宽5米，路面宽4米，C25砼路面，配套建设涵洞16处以及交通标志标识工程、防护栏工程等</t>
  </si>
  <si>
    <t>平乐县发展和改革局</t>
  </si>
  <si>
    <t>四</t>
  </si>
  <si>
    <r>
      <rPr>
        <b/>
        <sz val="11"/>
        <rFont val="宋体"/>
        <charset val="0"/>
      </rPr>
      <t xml:space="preserve">
</t>
    </r>
    <r>
      <rPr>
        <b/>
        <sz val="11"/>
        <rFont val="宋体"/>
        <charset val="134"/>
      </rPr>
      <t>梧州市</t>
    </r>
  </si>
  <si>
    <r>
      <rPr>
        <sz val="11"/>
        <rFont val="宋体"/>
        <charset val="0"/>
      </rPr>
      <t xml:space="preserve">
</t>
    </r>
    <r>
      <rPr>
        <sz val="11"/>
        <rFont val="宋体"/>
        <charset val="134"/>
      </rPr>
      <t>梧州市</t>
    </r>
  </si>
  <si>
    <t xml:space="preserve">
万秀区</t>
  </si>
  <si>
    <t>万秀区夏郢镇2023年以工代赈项目</t>
  </si>
  <si>
    <t>硬化砼渠道112.56米，拆除重建砼渠道962.48米；新建村屯道路2.148公里，路面宽4.5米，扩建路面宽3.5米道路0.14公里和路面宽5米道路0.43公里</t>
  </si>
  <si>
    <t>梧州市万秀区夏郢镇人民政府</t>
  </si>
  <si>
    <t>梧州市万秀区发展和改革局</t>
  </si>
  <si>
    <t>梧州市</t>
  </si>
  <si>
    <t>龙圩区</t>
  </si>
  <si>
    <t>龙圩区2023年以工代赈基础设施建设工程项目</t>
  </si>
  <si>
    <t>实施人居环境整治工程，建设进村组道路和农田水利等农村基础设施</t>
  </si>
  <si>
    <t>龙圩区库区移民工作管理局</t>
  </si>
  <si>
    <t>龙圩区发展和改革局</t>
  </si>
  <si>
    <t>藤县</t>
  </si>
  <si>
    <t>藤县太平镇健安桥头至安福村古德路口道路以工代赈项目</t>
  </si>
  <si>
    <t>建设水泥混凝土道路1.5公里，配套建设排水沟、涵洞、错车道、交通设施等</t>
  </si>
  <si>
    <t>太平镇人民政府</t>
  </si>
  <si>
    <t>藤县发展和改革局</t>
  </si>
  <si>
    <t>岑溪市</t>
  </si>
  <si>
    <t>岑溪市黄华河波塘镇镇区河段治理
工程建设项目</t>
  </si>
  <si>
    <t>实施河道治理，修筑防洪堤500米，堤面宽2米；河道护坡1000米；河道边坡道路硬化1000米，宽2米</t>
  </si>
  <si>
    <t>波塘镇人民政府</t>
  </si>
  <si>
    <t>岑溪市发展和改革局</t>
  </si>
  <si>
    <t>蒙山县</t>
  </si>
  <si>
    <t>蒙山县文圩夏宜道路硬化及路基工程以工代赈项目</t>
  </si>
  <si>
    <t>道路硬化长440米共3300平方米；道路挡墙长230米，毛石混凝土1500立方米。</t>
  </si>
  <si>
    <t>蒙山县文圩镇人民政府</t>
  </si>
  <si>
    <t>蒙山县发展和改革局</t>
  </si>
  <si>
    <t>五</t>
  </si>
  <si>
    <t>贵港市</t>
  </si>
  <si>
    <t>桂平市</t>
  </si>
  <si>
    <t>桂平市罗秀米粉基地基础提升工程项目</t>
  </si>
  <si>
    <t>建设2公里基地供水管道，改建600立方米蓄水池，修复1500米基地主干道等</t>
  </si>
  <si>
    <t>桂平市罗秀镇政府</t>
  </si>
  <si>
    <t>桂平市发展和改革局</t>
  </si>
  <si>
    <t>平南县</t>
  </si>
  <si>
    <t>平南县大坡镇2023年大坡圩道路建设以工代赈项目</t>
  </si>
  <si>
    <t>建设道路1.847公里和排水工程1182米以及相关配套设施</t>
  </si>
  <si>
    <t>平南县大坡镇人民政府</t>
  </si>
  <si>
    <t>平南县发展和改革局</t>
  </si>
  <si>
    <t>港南区</t>
  </si>
  <si>
    <t>港南区湛江镇云柳村山塘水毁整治修复工程项目</t>
  </si>
  <si>
    <t>修复整治9个45亩水毁山塘，三面光渠道2000米</t>
  </si>
  <si>
    <t>港南区湛江镇人民政府</t>
  </si>
  <si>
    <t>港南区发展和改革局</t>
  </si>
  <si>
    <t>六</t>
  </si>
  <si>
    <t>玉林市</t>
  </si>
  <si>
    <t>陆川县</t>
  </si>
  <si>
    <t>陆川县良田镇道路硬化及配套工程建设项目</t>
  </si>
  <si>
    <t>新建硬化道路0.744公里，路面宽6.5米，配套建设排水工程和污水管网工程等</t>
  </si>
  <si>
    <t>陆川县政府投资项目评审中心</t>
  </si>
  <si>
    <t>陆川县发展和改革局</t>
  </si>
  <si>
    <t>兴业县</t>
  </si>
  <si>
    <t>兴业县小平山镇深塘村至旺翻村、洛阳镇六九村至金山村道路建设工程</t>
  </si>
  <si>
    <t>新建道路2.28公里，路面宽3米，建设挡土墙400米和排水沟2280米；新建道路2.5公里，路面宽4米，水泥混凝土路面</t>
  </si>
  <si>
    <t>兴业县政府投资项目评审中心</t>
  </si>
  <si>
    <t>兴业县发展和改革局</t>
  </si>
  <si>
    <t>七</t>
  </si>
  <si>
    <t>百色市</t>
  </si>
  <si>
    <t>右江区</t>
  </si>
  <si>
    <t>右江区阳圩镇孟沙村百伟屯、供元村道路以工代赈项目</t>
  </si>
  <si>
    <t>硬化产业道路10公里，解决860人生产生活行路难问题，受益产业耕地3250亩</t>
  </si>
  <si>
    <t>右江区发改局</t>
  </si>
  <si>
    <t>右江区人民政府</t>
  </si>
  <si>
    <t>德保县</t>
  </si>
  <si>
    <t>德保县燕峒乡联章村上丈屯以工代赈示范工程</t>
  </si>
  <si>
    <t>新建3个水源取水地，2个过滤沉沙池；河道治理1.2公里，修建桥（涵）3座交及拦水坝1座；路面道路1.4公里，安全防护栏1.4公里；铺设污水管网1公里和污水处理池1座以及生活垃圾处理站1座;新建林区生产作业路0.5公里；翻修文体设施等</t>
  </si>
  <si>
    <t>德保县发改局</t>
  </si>
  <si>
    <t>德保县人民政府</t>
  </si>
  <si>
    <t>凌云县</t>
  </si>
  <si>
    <t>凌云县2023年以工代赈示范工程下甲镇至沙里瑶族乡道路基础设施项目</t>
  </si>
  <si>
    <t>建设排水沟、防护边坡、防撞护栏、圆管涵以及停车场硬化等基础设施工程。其中排水沟20公里，防护边坡1440平方米，防撞护栏6.382公里，圆管涵50米，路面硬化300平方米</t>
  </si>
  <si>
    <t>凌云县发改局</t>
  </si>
  <si>
    <t>凌云县人民政府</t>
  </si>
  <si>
    <t>田林县</t>
  </si>
  <si>
    <t>田林县利周瑶族乡爱善现代农业庄园配套设施</t>
  </si>
  <si>
    <t>新建田间步道1500米，建设排水沟1500米和安全护栏2000米，砌筑挡土墙3000立方米等</t>
  </si>
  <si>
    <t>田林县发改局</t>
  </si>
  <si>
    <t>田林县人民政府</t>
  </si>
  <si>
    <t>西林县</t>
  </si>
  <si>
    <r>
      <rPr>
        <sz val="11"/>
        <rFont val="宋体"/>
        <charset val="134"/>
      </rPr>
      <t>西林县</t>
    </r>
    <r>
      <rPr>
        <sz val="11"/>
        <rFont val="宋体"/>
        <charset val="0"/>
      </rPr>
      <t>2023</t>
    </r>
    <r>
      <rPr>
        <sz val="11"/>
        <rFont val="宋体"/>
        <charset val="134"/>
      </rPr>
      <t>年以工代赈示范工程</t>
    </r>
  </si>
  <si>
    <t>硬化产业路14.44公里，水泥混凝土路面，路基宽4.5米，路面宽3.5米，配套建设排水沟和涵洞等</t>
  </si>
  <si>
    <t>西林县发改局</t>
  </si>
  <si>
    <t>西林县人民政府</t>
  </si>
  <si>
    <t>田东县</t>
  </si>
  <si>
    <t>2023年思林镇人居环境整治项目</t>
  </si>
  <si>
    <t xml:space="preserve">建设管道检查井255个，单箅雨水口64个，4个化粪池100 立方米，φ1000钢筋混凝土管涵24米；旧路维修工程9400平方米（含破除及恢复）；道路硬化工程1300米，路面宽3.5米
</t>
  </si>
  <si>
    <t>田东县发改局</t>
  </si>
  <si>
    <t>田东县人民政府</t>
  </si>
  <si>
    <t>八</t>
  </si>
  <si>
    <t>贺州市</t>
  </si>
  <si>
    <t>富川瑶族自治县</t>
  </si>
  <si>
    <t>富川瑶族自治县麦岭镇小型山塘维修基础设施项目</t>
  </si>
  <si>
    <t>修复漏水堤坝1160米和坝底漏水点修补29项；清理淤泥8项，修复涵管120米和排洪口1项</t>
  </si>
  <si>
    <t>富川瑶族自治县重大项目建设服务中心</t>
  </si>
  <si>
    <t>富川县发改局</t>
  </si>
  <si>
    <t>钟山县</t>
  </si>
  <si>
    <t>钟山县2023年以工代赈示范工程—钟山县公安镇大宅山排灌渠建设项目</t>
  </si>
  <si>
    <t>新建4米宽排灌渠2公里，3.5米宽排灌渠2公里，3米宽排灌渠2公里及配套设施等</t>
  </si>
  <si>
    <t>钟山县重点项目建设管理办公室</t>
  </si>
  <si>
    <t>钟山县发展和改革局</t>
  </si>
  <si>
    <t>八步区</t>
  </si>
  <si>
    <t>八步区2023年以工代赈示范工程—八步区信都镇北源村基础设施建设项目</t>
  </si>
  <si>
    <t>硬化生产道路1公里，路面宽3.5米；新建1.5米宽排灌渠2500米；新建箱涵3座，箱涵引线段挡墙250米；新建挡土墙150米</t>
  </si>
  <si>
    <t>贺州市八步区信都镇人民政府</t>
  </si>
  <si>
    <t>贺州市八步区发展和改革局</t>
  </si>
  <si>
    <t>九</t>
  </si>
  <si>
    <t>河池市</t>
  </si>
  <si>
    <t>罗城仫佬族自治县</t>
  </si>
  <si>
    <t>罗城仫佬族自治县2023年以工代赈示范项目小长安镇龙腾村地洲至吴村农田防护堤工程</t>
  </si>
  <si>
    <t>新建农田防护堤5.66公里，河道两岸新建M7.5浆砌石农田防护堤11.32公里，高2米，宽约10米，配套建设下河梯步30处</t>
  </si>
  <si>
    <t>罗城仫佬族自治县发展和改革局</t>
  </si>
  <si>
    <t>罗城仫佬族自治县人民政府</t>
  </si>
  <si>
    <t>凤山县</t>
  </si>
  <si>
    <t>凤山县乔音乡2023年以工代赈示范工程项目--文里村产业配套基础设施建设项目</t>
  </si>
  <si>
    <t>新建生产道路4.3公里，总硬化面积15050平方米；土石方工程40817立方米；新建排水边沟约4.3公里和DN800圆管涵约72米，建设水渠提升工程2100米，砌筑浆砌片石挡墙380立方米</t>
  </si>
  <si>
    <t>凤山县发展和改革局</t>
  </si>
  <si>
    <t>凤山县人民政府</t>
  </si>
  <si>
    <t>南丹县</t>
  </si>
  <si>
    <t>南丹县六寨镇雅陇村塘么屯至江坝屯河堤工程</t>
  </si>
  <si>
    <t xml:space="preserve">
新建农田堤坝5000米，宽4米，高2.5米，改造农田水利灌溉码头5个、便桥5座等</t>
  </si>
  <si>
    <t>南丹县重大项目服务中心</t>
  </si>
  <si>
    <t>南丹县发展和改革局</t>
  </si>
  <si>
    <t>东兰县</t>
  </si>
  <si>
    <t>东兰县2023年以工代赈示范工程—东兰县长江镇板隆村板隆河小流域治理工程项目</t>
  </si>
  <si>
    <t>治理小流域30平方公里，河道整治1500米，新建农田防护堤3000米和田间生产道路1.5公里以及非遗文化展示场地3处</t>
  </si>
  <si>
    <t>东兰县发展和改革局</t>
  </si>
  <si>
    <t>东兰县人民政府</t>
  </si>
  <si>
    <t>十</t>
  </si>
  <si>
    <t>来宾市</t>
  </si>
  <si>
    <t>忻城县</t>
  </si>
  <si>
    <t>忻城县2023年以工代赈示范工程/城关、古蓬、马泗农村道路基础设施项目</t>
  </si>
  <si>
    <t>建设硬化道路13.3公里，配套建设涵洞、排水沟等</t>
  </si>
  <si>
    <t>忻城县发展和改革局</t>
  </si>
  <si>
    <t>忻城县人民政府</t>
  </si>
  <si>
    <t>金秀瑶族自治县</t>
  </si>
  <si>
    <t>金秀瑶族自治县古占至平道公路路面加宽工程</t>
  </si>
  <si>
    <t>实施公路路面加宽工程，路线全长6.43公里，在原4.5米宽水泥混凝土路面加宽0.5-1.5米及配套建设混凝土挡土墙等</t>
  </si>
  <si>
    <t>金秀瑶族自治县交通运输发展中心</t>
  </si>
  <si>
    <t>金秀瑶族自治县交通运输局</t>
  </si>
  <si>
    <t>兴宾区</t>
  </si>
  <si>
    <t>兴宾区良江镇2023年以工代赈道路示范工程项目</t>
  </si>
  <si>
    <t>改建道路0.6公里，路面宽6.5米；改造排水排污渠道1200米；新建硬化道路2.5公里，路面宽3米</t>
  </si>
  <si>
    <t>来宾市兴宾区良江镇人民政府</t>
  </si>
  <si>
    <t>十一</t>
  </si>
  <si>
    <t>崇左市</t>
  </si>
  <si>
    <t>大新县</t>
  </si>
  <si>
    <t>大新县2023年以工代赈示范工程雷平镇咘龙村产业水利渠道工程</t>
  </si>
  <si>
    <t>新建浆砌石产业水利排洪灌渠4公里，高2米，宽1.5米；建设产业硬化道路2.5公里，路面宽3.5米</t>
  </si>
  <si>
    <t>大新县发展和改革局</t>
  </si>
  <si>
    <t>大新县人民政府</t>
  </si>
  <si>
    <t>江州区</t>
  </si>
  <si>
    <t>江州区驮卢镇连塘村排水渠建设项目</t>
  </si>
  <si>
    <t>新建三面光排水渠9公里，其中渠邦屯至歌柳屯0.7公里，歌柳屯至岜梅屯1.2公里，岜梅屯至雷州社区 1.6公里，雷州社区至连塘屯 2.0公里，连塘屯至安定屯 3.5公里</t>
  </si>
  <si>
    <t>崇左市江州区项目投资服务中心</t>
  </si>
  <si>
    <t>江州区发展和改革局</t>
  </si>
  <si>
    <t>天等县</t>
  </si>
  <si>
    <t>天等县2023年以工代赈示范项目</t>
  </si>
  <si>
    <t>新建生产道路3公里、硬化道路1.8公里和机耕道路3公里，配套建设水利渠道4000米和护岸工程1430米等相关附属工程</t>
  </si>
  <si>
    <t>天等县发展和改革局</t>
  </si>
  <si>
    <t>天等县人民政府</t>
  </si>
  <si>
    <t>备注：以具体项目为单元填报。</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</si>
</sst>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176" formatCode="0_ "/>
    <numFmt numFmtId="177" formatCode="yyyy&quot;年&quot;m&quot;月&quot;;@"/>
    <numFmt numFmtId="41" formatCode="_ * #,##0_ ;_ * \-#,##0_ ;_ * &quot;-&quot;_ ;_ @_ "/>
    <numFmt numFmtId="43" formatCode="_ * #,##0.00_ ;_ * \-#,##0.00_ ;_ * &quot;-&quot;??_ ;_ @_ "/>
    <numFmt numFmtId="178" formatCode="0.00_ "/>
  </numFmts>
  <fonts count="37">
    <font>
      <sz val="11"/>
      <name val="宋体"/>
      <charset val="134"/>
    </font>
    <font>
      <sz val="26"/>
      <name val="Times New Roman"/>
      <charset val="0"/>
    </font>
    <font>
      <sz val="14"/>
      <name val="Times New Roman"/>
      <charset val="0"/>
    </font>
    <font>
      <sz val="12"/>
      <name val="Times New Roman"/>
      <charset val="0"/>
    </font>
    <font>
      <sz val="13"/>
      <name val="Times New Roman"/>
      <charset val="0"/>
    </font>
    <font>
      <b/>
      <sz val="12"/>
      <name val="Times New Roman"/>
      <charset val="0"/>
    </font>
    <font>
      <sz val="11"/>
      <name val="Times New Roman"/>
      <charset val="0"/>
    </font>
    <font>
      <sz val="18"/>
      <name val="黑体"/>
      <charset val="0"/>
    </font>
    <font>
      <sz val="28"/>
      <name val="方正小标宋简体"/>
      <charset val="0"/>
    </font>
    <font>
      <sz val="12"/>
      <name val="方正黑体_GBK"/>
      <charset val="134"/>
    </font>
    <font>
      <b/>
      <sz val="11"/>
      <name val="宋体"/>
      <charset val="0"/>
    </font>
    <font>
      <b/>
      <sz val="11"/>
      <name val="宋体"/>
      <charset val="134"/>
    </font>
    <font>
      <sz val="11"/>
      <name val="宋体"/>
      <charset val="0"/>
    </font>
    <font>
      <sz val="12"/>
      <name val="宋体"/>
      <charset val="0"/>
    </font>
    <font>
      <sz val="11"/>
      <name val="宋体"/>
      <charset val="0"/>
      <scheme val="minor"/>
    </font>
    <font>
      <b/>
      <sz val="12"/>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20" fillId="0" borderId="0" applyFont="0" applyFill="0" applyBorder="0" applyAlignment="0" applyProtection="0">
      <alignment vertical="center"/>
    </xf>
    <xf numFmtId="0" fontId="16" fillId="25" borderId="0" applyNumberFormat="0" applyBorder="0" applyAlignment="0" applyProtection="0">
      <alignment vertical="center"/>
    </xf>
    <xf numFmtId="0" fontId="32" fillId="22"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5" borderId="0" applyNumberFormat="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4" borderId="13" applyNumberFormat="0" applyFont="0" applyAlignment="0" applyProtection="0">
      <alignment vertical="center"/>
    </xf>
    <xf numFmtId="0" fontId="25" fillId="21"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1" applyNumberFormat="0" applyFill="0" applyAlignment="0" applyProtection="0">
      <alignment vertical="center"/>
    </xf>
    <xf numFmtId="0" fontId="18" fillId="0" borderId="11" applyNumberFormat="0" applyFill="0" applyAlignment="0" applyProtection="0">
      <alignment vertical="center"/>
    </xf>
    <xf numFmtId="0" fontId="25" fillId="27" borderId="0" applyNumberFormat="0" applyBorder="0" applyAlignment="0" applyProtection="0">
      <alignment vertical="center"/>
    </xf>
    <xf numFmtId="0" fontId="22" fillId="0" borderId="15" applyNumberFormat="0" applyFill="0" applyAlignment="0" applyProtection="0">
      <alignment vertical="center"/>
    </xf>
    <xf numFmtId="0" fontId="25" fillId="20" borderId="0" applyNumberFormat="0" applyBorder="0" applyAlignment="0" applyProtection="0">
      <alignment vertical="center"/>
    </xf>
    <xf numFmtId="0" fontId="26" fillId="13" borderId="12" applyNumberFormat="0" applyAlignment="0" applyProtection="0">
      <alignment vertical="center"/>
    </xf>
    <xf numFmtId="0" fontId="33" fillId="13" borderId="16" applyNumberFormat="0" applyAlignment="0" applyProtection="0">
      <alignment vertical="center"/>
    </xf>
    <xf numFmtId="0" fontId="17" fillId="4" borderId="10" applyNumberFormat="0" applyAlignment="0" applyProtection="0">
      <alignment vertical="center"/>
    </xf>
    <xf numFmtId="0" fontId="16"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17" applyNumberFormat="0" applyFill="0" applyAlignment="0" applyProtection="0">
      <alignment vertical="center"/>
    </xf>
    <xf numFmtId="0" fontId="28" fillId="0" borderId="14"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16" fillId="24" borderId="0" applyNumberFormat="0" applyBorder="0" applyAlignment="0" applyProtection="0">
      <alignment vertical="center"/>
    </xf>
    <xf numFmtId="0" fontId="25" fillId="12" borderId="0" applyNumberFormat="0" applyBorder="0" applyAlignment="0" applyProtection="0">
      <alignment vertical="center"/>
    </xf>
    <xf numFmtId="0" fontId="16" fillId="23" borderId="0" applyNumberFormat="0" applyBorder="0" applyAlignment="0" applyProtection="0">
      <alignment vertical="center"/>
    </xf>
    <xf numFmtId="0" fontId="16" fillId="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25" fillId="10" borderId="0" applyNumberFormat="0" applyBorder="0" applyAlignment="0" applyProtection="0">
      <alignment vertical="center"/>
    </xf>
    <xf numFmtId="0" fontId="16" fillId="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16" fillId="6" borderId="0" applyNumberFormat="0" applyBorder="0" applyAlignment="0" applyProtection="0">
      <alignment vertical="center"/>
    </xf>
    <xf numFmtId="0" fontId="25" fillId="18" borderId="0" applyNumberFormat="0" applyBorder="0" applyAlignment="0" applyProtection="0">
      <alignment vertical="center"/>
    </xf>
  </cellStyleXfs>
  <cellXfs count="90">
    <xf numFmtId="0" fontId="0" fillId="0" borderId="0" xfId="0"/>
    <xf numFmtId="0" fontId="1" fillId="0" borderId="0" xfId="0" applyFont="1" applyFill="1"/>
    <xf numFmtId="0" fontId="2" fillId="0" borderId="0" xfId="0" applyFont="1" applyFill="1" applyAlignment="1">
      <alignment horizontal="center" wrapText="1"/>
    </xf>
    <xf numFmtId="0" fontId="3" fillId="0" borderId="0" xfId="0" applyFont="1" applyFill="1" applyAlignment="1">
      <alignment horizontal="center" wrapText="1"/>
    </xf>
    <xf numFmtId="0" fontId="4" fillId="0" borderId="0" xfId="0" applyFont="1" applyFill="1" applyAlignment="1">
      <alignment wrapText="1"/>
    </xf>
    <xf numFmtId="0" fontId="5" fillId="0" borderId="0" xfId="0" applyFont="1" applyFill="1" applyAlignment="1">
      <alignment vertical="center"/>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left"/>
    </xf>
    <xf numFmtId="177" fontId="6" fillId="0" borderId="0" xfId="0" applyNumberFormat="1" applyFont="1" applyFill="1" applyAlignment="1">
      <alignment horizontal="center"/>
    </xf>
    <xf numFmtId="177" fontId="6" fillId="0" borderId="0" xfId="0" applyNumberFormat="1" applyFont="1" applyFill="1" applyAlignment="1">
      <alignment horizontal="center" vertical="center"/>
    </xf>
    <xf numFmtId="176"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xf>
    <xf numFmtId="0" fontId="7"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left"/>
    </xf>
    <xf numFmtId="177" fontId="2" fillId="0" borderId="0" xfId="0" applyNumberFormat="1" applyFont="1" applyFill="1" applyAlignment="1">
      <alignment horizontal="center"/>
    </xf>
    <xf numFmtId="177" fontId="2" fillId="0" borderId="0" xfId="0" applyNumberFormat="1" applyFont="1" applyFill="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top"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left" vertical="top" wrapText="1"/>
    </xf>
    <xf numFmtId="177" fontId="10" fillId="0" borderId="4" xfId="0" applyNumberFormat="1" applyFont="1" applyFill="1" applyBorder="1" applyAlignment="1">
      <alignment horizontal="center" vertical="top" wrapText="1"/>
    </xf>
    <xf numFmtId="177" fontId="10"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177" fontId="0" fillId="0" borderId="4" xfId="0" applyNumberFormat="1" applyFont="1" applyFill="1" applyBorder="1" applyAlignment="1">
      <alignment horizontal="center" vertical="center" wrapText="1"/>
    </xf>
    <xf numFmtId="57" fontId="0" fillId="0" borderId="4"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6" fontId="2" fillId="0" borderId="0" xfId="0" applyNumberFormat="1" applyFont="1" applyFill="1" applyAlignment="1">
      <alignment horizontal="center" vertical="center"/>
    </xf>
    <xf numFmtId="176" fontId="8" fillId="0" borderId="0" xfId="0" applyNumberFormat="1" applyFont="1" applyFill="1" applyAlignment="1">
      <alignment horizontal="center" vertical="center" wrapText="1"/>
    </xf>
    <xf numFmtId="176" fontId="9" fillId="0" borderId="2"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176"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177" fontId="10" fillId="0" borderId="4" xfId="0" applyNumberFormat="1" applyFont="1" applyFill="1" applyBorder="1" applyAlignment="1">
      <alignment horizontal="justify" vertical="top" wrapText="1"/>
    </xf>
    <xf numFmtId="177" fontId="12" fillId="0" borderId="4" xfId="0" applyNumberFormat="1"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top" wrapText="1"/>
    </xf>
    <xf numFmtId="0" fontId="11" fillId="0" borderId="4" xfId="0" applyFont="1" applyFill="1" applyBorder="1" applyAlignment="1">
      <alignment horizontal="left" vertical="top" wrapText="1"/>
    </xf>
    <xf numFmtId="177" fontId="11" fillId="0" borderId="4" xfId="0" applyNumberFormat="1" applyFont="1" applyFill="1" applyBorder="1" applyAlignment="1">
      <alignment horizontal="center" vertical="top" wrapText="1"/>
    </xf>
    <xf numFmtId="0" fontId="0" fillId="0" borderId="3" xfId="0"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Font="1" applyFill="1" applyBorder="1" applyAlignment="1">
      <alignment horizontal="left" vertical="center" wrapText="1"/>
    </xf>
    <xf numFmtId="177" fontId="12" fillId="0" borderId="8" xfId="0" applyNumberFormat="1"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center" vertical="center" wrapText="1"/>
    </xf>
    <xf numFmtId="0" fontId="0" fillId="0" borderId="8" xfId="0" applyFont="1" applyFill="1" applyBorder="1" applyAlignment="1">
      <alignment horizontal="left" vertical="center" wrapText="1"/>
    </xf>
    <xf numFmtId="176"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176" fontId="15" fillId="0" borderId="0" xfId="0" applyNumberFormat="1" applyFont="1" applyFill="1" applyAlignment="1">
      <alignment horizontal="center" vertical="center" wrapText="1"/>
    </xf>
    <xf numFmtId="0" fontId="0" fillId="0" borderId="6" xfId="0" applyFont="1" applyFill="1" applyBorder="1" applyAlignment="1">
      <alignment horizontal="center" vertical="center" wrapText="1"/>
    </xf>
    <xf numFmtId="0" fontId="12"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1"/>
  <sheetViews>
    <sheetView tabSelected="1" zoomScale="70" zoomScaleNormal="70" workbookViewId="0">
      <pane xSplit="4" ySplit="5" topLeftCell="E6" activePane="bottomRight" state="frozen"/>
      <selection/>
      <selection pane="topRight"/>
      <selection pane="bottomLeft"/>
      <selection pane="bottomRight" activeCell="N6" sqref="N6:N10"/>
    </sheetView>
  </sheetViews>
  <sheetFormatPr defaultColWidth="10" defaultRowHeight="13.8"/>
  <cols>
    <col min="1" max="1" width="5.28703703703704" style="6" customWidth="1"/>
    <col min="2" max="4" width="10.3333333333333" style="7" customWidth="1"/>
    <col min="5" max="5" width="15.7962962962963" style="8" customWidth="1"/>
    <col min="6" max="6" width="25.1296296296296" style="8" customWidth="1"/>
    <col min="7" max="7" width="10.3425925925926" style="9" customWidth="1"/>
    <col min="8" max="8" width="15.1388888888889" style="10" customWidth="1"/>
    <col min="9" max="9" width="25.7777777777778" style="6" customWidth="1"/>
    <col min="10" max="11" width="10.7407407407407" style="11" customWidth="1"/>
    <col min="12" max="13" width="11.5555555555556" style="6" customWidth="1"/>
    <col min="14" max="17" width="10.7407407407407" style="12" customWidth="1"/>
    <col min="18" max="18" width="7.49074074074074" style="6" customWidth="1"/>
    <col min="19" max="16384" width="10" style="6"/>
  </cols>
  <sheetData>
    <row r="1" ht="33" customHeight="1" spans="1:13">
      <c r="A1" s="13" t="s">
        <v>0</v>
      </c>
      <c r="B1" s="14"/>
      <c r="C1" s="15"/>
      <c r="D1" s="15"/>
      <c r="E1" s="16"/>
      <c r="F1" s="16"/>
      <c r="G1" s="17"/>
      <c r="H1" s="18"/>
      <c r="I1" s="16"/>
      <c r="J1" s="45"/>
      <c r="M1" s="6" t="s">
        <v>1</v>
      </c>
    </row>
    <row r="2" s="1" customFormat="1" ht="63" customHeight="1" spans="1:18">
      <c r="A2" s="19" t="s">
        <v>2</v>
      </c>
      <c r="B2" s="19"/>
      <c r="C2" s="19"/>
      <c r="D2" s="19"/>
      <c r="E2" s="19"/>
      <c r="F2" s="19"/>
      <c r="G2" s="19"/>
      <c r="H2" s="19"/>
      <c r="I2" s="19"/>
      <c r="J2" s="46"/>
      <c r="K2" s="46"/>
      <c r="L2" s="19"/>
      <c r="M2" s="19"/>
      <c r="N2" s="19"/>
      <c r="O2" s="19"/>
      <c r="P2" s="19"/>
      <c r="Q2" s="19"/>
      <c r="R2" s="19"/>
    </row>
    <row r="3" s="2" customFormat="1" ht="30" customHeight="1" spans="1:18">
      <c r="A3" s="20" t="s">
        <v>3</v>
      </c>
      <c r="B3" s="21" t="s">
        <v>4</v>
      </c>
      <c r="C3" s="21" t="s">
        <v>5</v>
      </c>
      <c r="D3" s="21" t="s">
        <v>6</v>
      </c>
      <c r="E3" s="21" t="s">
        <v>7</v>
      </c>
      <c r="F3" s="21" t="s">
        <v>8</v>
      </c>
      <c r="G3" s="22" t="s">
        <v>9</v>
      </c>
      <c r="H3" s="22" t="s">
        <v>10</v>
      </c>
      <c r="I3" s="21" t="s">
        <v>11</v>
      </c>
      <c r="J3" s="47" t="s">
        <v>12</v>
      </c>
      <c r="K3" s="47" t="s">
        <v>13</v>
      </c>
      <c r="L3" s="21" t="s">
        <v>14</v>
      </c>
      <c r="M3" s="21" t="s">
        <v>15</v>
      </c>
      <c r="N3" s="21" t="s">
        <v>16</v>
      </c>
      <c r="O3" s="21" t="s">
        <v>17</v>
      </c>
      <c r="P3" s="21" t="s">
        <v>18</v>
      </c>
      <c r="Q3" s="21" t="s">
        <v>19</v>
      </c>
      <c r="R3" s="58" t="s">
        <v>20</v>
      </c>
    </row>
    <row r="4" s="2" customFormat="1" ht="51" customHeight="1" spans="1:18">
      <c r="A4" s="23"/>
      <c r="B4" s="24"/>
      <c r="C4" s="24"/>
      <c r="D4" s="24"/>
      <c r="E4" s="24"/>
      <c r="F4" s="24"/>
      <c r="G4" s="25"/>
      <c r="H4" s="25"/>
      <c r="I4" s="24"/>
      <c r="J4" s="48"/>
      <c r="K4" s="48"/>
      <c r="L4" s="24"/>
      <c r="M4" s="49" t="s">
        <v>21</v>
      </c>
      <c r="N4" s="50"/>
      <c r="O4" s="50"/>
      <c r="P4" s="50"/>
      <c r="Q4" s="50"/>
      <c r="R4" s="59"/>
    </row>
    <row r="5" s="3" customFormat="1" ht="33" customHeight="1" spans="1:18">
      <c r="A5" s="23"/>
      <c r="B5" s="24"/>
      <c r="C5" s="24"/>
      <c r="D5" s="24"/>
      <c r="E5" s="24"/>
      <c r="F5" s="24"/>
      <c r="G5" s="25"/>
      <c r="H5" s="25"/>
      <c r="I5" s="24"/>
      <c r="J5" s="51" t="s">
        <v>22</v>
      </c>
      <c r="K5" s="51" t="s">
        <v>22</v>
      </c>
      <c r="L5" s="50" t="s">
        <v>23</v>
      </c>
      <c r="M5" s="50" t="s">
        <v>22</v>
      </c>
      <c r="N5" s="50"/>
      <c r="O5" s="50"/>
      <c r="P5" s="50"/>
      <c r="Q5" s="50"/>
      <c r="R5" s="59"/>
    </row>
    <row r="6" s="4" customFormat="1" ht="29" customHeight="1" spans="1:18">
      <c r="A6" s="26"/>
      <c r="B6" s="27" t="s">
        <v>24</v>
      </c>
      <c r="C6" s="28"/>
      <c r="D6" s="29"/>
      <c r="E6" s="30" t="s">
        <v>25</v>
      </c>
      <c r="F6" s="31"/>
      <c r="G6" s="32"/>
      <c r="H6" s="33"/>
      <c r="I6" s="52" t="s">
        <v>12</v>
      </c>
      <c r="J6" s="53">
        <f>SUM(J11,J46,J26,J66,J96,J116,J131,J166,J186,J211,J231)</f>
        <v>25876</v>
      </c>
      <c r="K6" s="53">
        <f t="shared" ref="K6:K10" si="0">SUM(K11,K46,K26,K66,K96,K116,K131,K166,K186,K211,K231)</f>
        <v>25876</v>
      </c>
      <c r="L6" s="53">
        <f>SUM(L11,L46,L26,L66,L116,L131,L186,L211,L231,L96,L166)</f>
        <v>2879</v>
      </c>
      <c r="M6" s="53">
        <f>SUM(M11,M46,M26,M66,M116,M131,M186,M211,M231,M96,M166)</f>
        <v>6820.02</v>
      </c>
      <c r="N6" s="54"/>
      <c r="O6" s="54"/>
      <c r="P6" s="54"/>
      <c r="Q6" s="54"/>
      <c r="R6" s="60"/>
    </row>
    <row r="7" s="4" customFormat="1" ht="27" customHeight="1" spans="1:18">
      <c r="A7" s="26"/>
      <c r="B7" s="34"/>
      <c r="C7" s="28"/>
      <c r="D7" s="29"/>
      <c r="E7" s="30"/>
      <c r="F7" s="31"/>
      <c r="G7" s="32"/>
      <c r="H7" s="33"/>
      <c r="I7" s="52" t="s">
        <v>26</v>
      </c>
      <c r="J7" s="53">
        <f>SUM(J12,J47,J27,J67,J97,J117,J132,J167,J187,J212,J232)</f>
        <v>21170</v>
      </c>
      <c r="K7" s="53">
        <f t="shared" si="0"/>
        <v>21170</v>
      </c>
      <c r="L7" s="53"/>
      <c r="M7" s="53"/>
      <c r="N7" s="54"/>
      <c r="O7" s="54"/>
      <c r="P7" s="54"/>
      <c r="Q7" s="54"/>
      <c r="R7" s="60"/>
    </row>
    <row r="8" s="4" customFormat="1" ht="27" customHeight="1" spans="1:18">
      <c r="A8" s="26"/>
      <c r="B8" s="34"/>
      <c r="C8" s="28"/>
      <c r="D8" s="29"/>
      <c r="E8" s="30"/>
      <c r="F8" s="31"/>
      <c r="G8" s="32"/>
      <c r="H8" s="33"/>
      <c r="I8" s="52" t="s">
        <v>27</v>
      </c>
      <c r="J8" s="53">
        <f>SUM(J13,J48,J28,J68,J98,J118,J133,J168,J188,J213,J233)</f>
        <v>1804</v>
      </c>
      <c r="K8" s="53">
        <f t="shared" si="0"/>
        <v>1804</v>
      </c>
      <c r="L8" s="53"/>
      <c r="M8" s="53"/>
      <c r="N8" s="54"/>
      <c r="O8" s="54"/>
      <c r="P8" s="54"/>
      <c r="Q8" s="54"/>
      <c r="R8" s="60"/>
    </row>
    <row r="9" s="4" customFormat="1" ht="27" customHeight="1" spans="1:18">
      <c r="A9" s="26"/>
      <c r="B9" s="34"/>
      <c r="C9" s="28"/>
      <c r="D9" s="29"/>
      <c r="E9" s="30"/>
      <c r="F9" s="31"/>
      <c r="G9" s="32"/>
      <c r="H9" s="33"/>
      <c r="I9" s="52" t="s">
        <v>28</v>
      </c>
      <c r="J9" s="53">
        <f>SUM(J14,J49,J29,J69,J99,J119,J134,J169,J189,J214,J234)</f>
        <v>1169</v>
      </c>
      <c r="K9" s="53">
        <f t="shared" si="0"/>
        <v>1169</v>
      </c>
      <c r="L9" s="53"/>
      <c r="M9" s="53"/>
      <c r="N9" s="54"/>
      <c r="O9" s="54"/>
      <c r="P9" s="54"/>
      <c r="Q9" s="54"/>
      <c r="R9" s="60"/>
    </row>
    <row r="10" s="4" customFormat="1" ht="27" customHeight="1" spans="1:18">
      <c r="A10" s="26"/>
      <c r="B10" s="34"/>
      <c r="C10" s="28"/>
      <c r="D10" s="29"/>
      <c r="E10" s="30"/>
      <c r="F10" s="31"/>
      <c r="G10" s="32"/>
      <c r="H10" s="33"/>
      <c r="I10" s="52" t="s">
        <v>29</v>
      </c>
      <c r="J10" s="53">
        <f>SUM(J15,J50,J30,J70,J100,J120,J135,J170,J190,J215,J235)</f>
        <v>1733</v>
      </c>
      <c r="K10" s="53">
        <f t="shared" si="0"/>
        <v>1733</v>
      </c>
      <c r="L10" s="53"/>
      <c r="M10" s="53"/>
      <c r="N10" s="54"/>
      <c r="O10" s="54"/>
      <c r="P10" s="54"/>
      <c r="Q10" s="54"/>
      <c r="R10" s="60"/>
    </row>
    <row r="11" s="4" customFormat="1" ht="27" customHeight="1" spans="1:18">
      <c r="A11" s="26" t="s">
        <v>30</v>
      </c>
      <c r="B11" s="35" t="s">
        <v>24</v>
      </c>
      <c r="C11" s="28" t="s">
        <v>31</v>
      </c>
      <c r="D11" s="29"/>
      <c r="E11" s="31"/>
      <c r="F11" s="31"/>
      <c r="G11" s="32"/>
      <c r="H11" s="33"/>
      <c r="I11" s="52" t="s">
        <v>12</v>
      </c>
      <c r="J11" s="53">
        <f>SUM(J16,J21)</f>
        <v>2052</v>
      </c>
      <c r="K11" s="53">
        <f t="shared" ref="K11:K15" si="1">SUM(K16,K21)</f>
        <v>2052</v>
      </c>
      <c r="L11" s="53">
        <f>SUM(L16:L25)</f>
        <v>200</v>
      </c>
      <c r="M11" s="53">
        <f>SUM(M16:M25)</f>
        <v>502.39</v>
      </c>
      <c r="N11" s="54"/>
      <c r="O11" s="54"/>
      <c r="P11" s="54"/>
      <c r="Q11" s="54"/>
      <c r="R11" s="60"/>
    </row>
    <row r="12" s="4" customFormat="1" ht="27" customHeight="1" spans="1:18">
      <c r="A12" s="26"/>
      <c r="B12" s="35"/>
      <c r="C12" s="28"/>
      <c r="D12" s="29"/>
      <c r="E12" s="31"/>
      <c r="F12" s="31"/>
      <c r="G12" s="32"/>
      <c r="H12" s="33"/>
      <c r="I12" s="52" t="s">
        <v>26</v>
      </c>
      <c r="J12" s="53">
        <f>SUM(J17,J22)</f>
        <v>1600</v>
      </c>
      <c r="K12" s="53">
        <f t="shared" si="1"/>
        <v>1600</v>
      </c>
      <c r="L12" s="53"/>
      <c r="M12" s="53"/>
      <c r="N12" s="54"/>
      <c r="O12" s="54"/>
      <c r="P12" s="54"/>
      <c r="Q12" s="54"/>
      <c r="R12" s="60"/>
    </row>
    <row r="13" s="4" customFormat="1" ht="27" customHeight="1" spans="1:18">
      <c r="A13" s="26"/>
      <c r="B13" s="35"/>
      <c r="C13" s="28"/>
      <c r="D13" s="29"/>
      <c r="E13" s="31"/>
      <c r="F13" s="31"/>
      <c r="G13" s="32"/>
      <c r="H13" s="33"/>
      <c r="I13" s="52" t="s">
        <v>27</v>
      </c>
      <c r="J13" s="53">
        <f>SUM(J18,J23)</f>
        <v>0</v>
      </c>
      <c r="K13" s="53">
        <f t="shared" si="1"/>
        <v>0</v>
      </c>
      <c r="L13" s="53"/>
      <c r="M13" s="53"/>
      <c r="N13" s="54"/>
      <c r="O13" s="54"/>
      <c r="P13" s="54"/>
      <c r="Q13" s="54"/>
      <c r="R13" s="60"/>
    </row>
    <row r="14" s="4" customFormat="1" ht="27" customHeight="1" spans="1:18">
      <c r="A14" s="26"/>
      <c r="B14" s="35"/>
      <c r="C14" s="28"/>
      <c r="D14" s="29"/>
      <c r="E14" s="31"/>
      <c r="F14" s="31"/>
      <c r="G14" s="32"/>
      <c r="H14" s="33"/>
      <c r="I14" s="52" t="s">
        <v>28</v>
      </c>
      <c r="J14" s="53">
        <f>SUM(J19,J24)</f>
        <v>452</v>
      </c>
      <c r="K14" s="53">
        <f t="shared" si="1"/>
        <v>452</v>
      </c>
      <c r="L14" s="53"/>
      <c r="M14" s="53"/>
      <c r="N14" s="54"/>
      <c r="O14" s="54"/>
      <c r="P14" s="54"/>
      <c r="Q14" s="54"/>
      <c r="R14" s="60"/>
    </row>
    <row r="15" s="4" customFormat="1" ht="27" customHeight="1" spans="1:18">
      <c r="A15" s="26"/>
      <c r="B15" s="35"/>
      <c r="C15" s="28"/>
      <c r="D15" s="29"/>
      <c r="E15" s="31"/>
      <c r="F15" s="31"/>
      <c r="G15" s="32"/>
      <c r="H15" s="33"/>
      <c r="I15" s="52" t="s">
        <v>29</v>
      </c>
      <c r="J15" s="53">
        <f>SUM(J20,J25)</f>
        <v>0</v>
      </c>
      <c r="K15" s="53">
        <f t="shared" si="1"/>
        <v>0</v>
      </c>
      <c r="L15" s="53"/>
      <c r="M15" s="53"/>
      <c r="N15" s="54"/>
      <c r="O15" s="54"/>
      <c r="P15" s="54"/>
      <c r="Q15" s="54"/>
      <c r="R15" s="60"/>
    </row>
    <row r="16" s="4" customFormat="1" ht="28" customHeight="1" spans="1:18">
      <c r="A16" s="36">
        <v>1</v>
      </c>
      <c r="B16" s="37" t="s">
        <v>32</v>
      </c>
      <c r="C16" s="37" t="s">
        <v>31</v>
      </c>
      <c r="D16" s="37" t="s">
        <v>33</v>
      </c>
      <c r="E16" s="38" t="s">
        <v>34</v>
      </c>
      <c r="F16" s="38" t="s">
        <v>35</v>
      </c>
      <c r="G16" s="39">
        <v>45170</v>
      </c>
      <c r="H16" s="40">
        <v>45413</v>
      </c>
      <c r="I16" s="42" t="s">
        <v>12</v>
      </c>
      <c r="J16" s="55">
        <f>SUM(J17:J20)</f>
        <v>1081</v>
      </c>
      <c r="K16" s="55">
        <f>SUM(K17:K20)</f>
        <v>1081</v>
      </c>
      <c r="L16" s="55">
        <v>100</v>
      </c>
      <c r="M16" s="55">
        <v>254.39</v>
      </c>
      <c r="N16" s="56" t="s">
        <v>36</v>
      </c>
      <c r="O16" s="56"/>
      <c r="P16" s="56" t="s">
        <v>37</v>
      </c>
      <c r="Q16" s="56"/>
      <c r="R16" s="61"/>
    </row>
    <row r="17" s="4" customFormat="1" ht="28" customHeight="1" spans="1:18">
      <c r="A17" s="36"/>
      <c r="B17" s="37"/>
      <c r="C17" s="37"/>
      <c r="D17" s="37"/>
      <c r="E17" s="38"/>
      <c r="F17" s="38"/>
      <c r="G17" s="41"/>
      <c r="H17" s="41"/>
      <c r="I17" s="42" t="s">
        <v>26</v>
      </c>
      <c r="J17" s="55">
        <v>800</v>
      </c>
      <c r="K17" s="55">
        <v>800</v>
      </c>
      <c r="L17" s="55"/>
      <c r="M17" s="55"/>
      <c r="N17" s="56"/>
      <c r="O17" s="56"/>
      <c r="P17" s="56"/>
      <c r="Q17" s="56"/>
      <c r="R17" s="61"/>
    </row>
    <row r="18" s="4" customFormat="1" ht="28" customHeight="1" spans="1:18">
      <c r="A18" s="36"/>
      <c r="B18" s="37"/>
      <c r="C18" s="37"/>
      <c r="D18" s="37"/>
      <c r="E18" s="38"/>
      <c r="F18" s="38"/>
      <c r="G18" s="41"/>
      <c r="H18" s="41"/>
      <c r="I18" s="42" t="s">
        <v>27</v>
      </c>
      <c r="J18" s="55"/>
      <c r="K18" s="55"/>
      <c r="L18" s="55"/>
      <c r="M18" s="55"/>
      <c r="N18" s="56"/>
      <c r="O18" s="56"/>
      <c r="P18" s="56"/>
      <c r="Q18" s="56"/>
      <c r="R18" s="61"/>
    </row>
    <row r="19" s="4" customFormat="1" ht="28" customHeight="1" spans="1:18">
      <c r="A19" s="36"/>
      <c r="B19" s="37"/>
      <c r="C19" s="37"/>
      <c r="D19" s="37"/>
      <c r="E19" s="38"/>
      <c r="F19" s="38"/>
      <c r="G19" s="41"/>
      <c r="H19" s="41"/>
      <c r="I19" s="42" t="s">
        <v>28</v>
      </c>
      <c r="J19" s="55">
        <v>281</v>
      </c>
      <c r="K19" s="55">
        <v>281</v>
      </c>
      <c r="L19" s="55"/>
      <c r="M19" s="55"/>
      <c r="N19" s="56"/>
      <c r="O19" s="56"/>
      <c r="P19" s="56"/>
      <c r="Q19" s="56"/>
      <c r="R19" s="61"/>
    </row>
    <row r="20" s="4" customFormat="1" ht="28" customHeight="1" spans="1:18">
      <c r="A20" s="36"/>
      <c r="B20" s="37"/>
      <c r="C20" s="37"/>
      <c r="D20" s="37"/>
      <c r="E20" s="38"/>
      <c r="F20" s="38"/>
      <c r="G20" s="41"/>
      <c r="H20" s="41"/>
      <c r="I20" s="42" t="s">
        <v>29</v>
      </c>
      <c r="J20" s="55"/>
      <c r="K20" s="55"/>
      <c r="L20" s="55"/>
      <c r="M20" s="55"/>
      <c r="N20" s="56"/>
      <c r="O20" s="56"/>
      <c r="P20" s="56"/>
      <c r="Q20" s="56"/>
      <c r="R20" s="61"/>
    </row>
    <row r="21" s="4" customFormat="1" ht="28" customHeight="1" spans="1:18">
      <c r="A21" s="36">
        <v>2</v>
      </c>
      <c r="B21" s="37" t="s">
        <v>32</v>
      </c>
      <c r="C21" s="37" t="s">
        <v>31</v>
      </c>
      <c r="D21" s="37" t="s">
        <v>38</v>
      </c>
      <c r="E21" s="38" t="s">
        <v>39</v>
      </c>
      <c r="F21" s="38" t="s">
        <v>40</v>
      </c>
      <c r="G21" s="39">
        <v>45170</v>
      </c>
      <c r="H21" s="41">
        <v>45505</v>
      </c>
      <c r="I21" s="42" t="s">
        <v>12</v>
      </c>
      <c r="J21" s="55">
        <f>SUM(J22:J25)</f>
        <v>971</v>
      </c>
      <c r="K21" s="55">
        <f>SUM(K22:K25)</f>
        <v>971</v>
      </c>
      <c r="L21" s="55">
        <v>100</v>
      </c>
      <c r="M21" s="55">
        <v>248</v>
      </c>
      <c r="N21" s="56" t="s">
        <v>41</v>
      </c>
      <c r="O21" s="56"/>
      <c r="P21" s="56" t="s">
        <v>42</v>
      </c>
      <c r="Q21" s="56"/>
      <c r="R21" s="61"/>
    </row>
    <row r="22" s="4" customFormat="1" ht="28" customHeight="1" spans="1:18">
      <c r="A22" s="36"/>
      <c r="B22" s="37"/>
      <c r="C22" s="37"/>
      <c r="D22" s="37"/>
      <c r="E22" s="38"/>
      <c r="F22" s="38"/>
      <c r="G22" s="41"/>
      <c r="H22" s="41"/>
      <c r="I22" s="42" t="s">
        <v>26</v>
      </c>
      <c r="J22" s="55">
        <v>800</v>
      </c>
      <c r="K22" s="55">
        <v>800</v>
      </c>
      <c r="L22" s="55"/>
      <c r="M22" s="55"/>
      <c r="N22" s="56"/>
      <c r="O22" s="56"/>
      <c r="P22" s="56"/>
      <c r="Q22" s="56"/>
      <c r="R22" s="61"/>
    </row>
    <row r="23" s="4" customFormat="1" ht="28" customHeight="1" spans="1:18">
      <c r="A23" s="36"/>
      <c r="B23" s="37"/>
      <c r="C23" s="37"/>
      <c r="D23" s="37"/>
      <c r="E23" s="38"/>
      <c r="F23" s="38"/>
      <c r="G23" s="41"/>
      <c r="H23" s="41"/>
      <c r="I23" s="42" t="s">
        <v>27</v>
      </c>
      <c r="J23" s="55"/>
      <c r="K23" s="55"/>
      <c r="L23" s="55"/>
      <c r="M23" s="55"/>
      <c r="N23" s="56"/>
      <c r="O23" s="56"/>
      <c r="P23" s="56"/>
      <c r="Q23" s="56"/>
      <c r="R23" s="61"/>
    </row>
    <row r="24" s="4" customFormat="1" ht="28" customHeight="1" spans="1:18">
      <c r="A24" s="36"/>
      <c r="B24" s="37"/>
      <c r="C24" s="37"/>
      <c r="D24" s="37"/>
      <c r="E24" s="38"/>
      <c r="F24" s="38"/>
      <c r="G24" s="41"/>
      <c r="H24" s="41"/>
      <c r="I24" s="42" t="s">
        <v>28</v>
      </c>
      <c r="J24" s="55">
        <v>171</v>
      </c>
      <c r="K24" s="55">
        <v>171</v>
      </c>
      <c r="L24" s="55"/>
      <c r="M24" s="55"/>
      <c r="N24" s="56"/>
      <c r="O24" s="56"/>
      <c r="P24" s="56"/>
      <c r="Q24" s="56"/>
      <c r="R24" s="61"/>
    </row>
    <row r="25" s="4" customFormat="1" ht="28" customHeight="1" spans="1:18">
      <c r="A25" s="36"/>
      <c r="B25" s="37"/>
      <c r="C25" s="37"/>
      <c r="D25" s="37"/>
      <c r="E25" s="38"/>
      <c r="F25" s="38"/>
      <c r="G25" s="41"/>
      <c r="H25" s="41"/>
      <c r="I25" s="42" t="s">
        <v>29</v>
      </c>
      <c r="J25" s="55"/>
      <c r="K25" s="55"/>
      <c r="L25" s="55"/>
      <c r="M25" s="55"/>
      <c r="N25" s="56"/>
      <c r="O25" s="56"/>
      <c r="P25" s="56"/>
      <c r="Q25" s="56"/>
      <c r="R25" s="61"/>
    </row>
    <row r="26" ht="28" customHeight="1" spans="1:18">
      <c r="A26" s="26" t="s">
        <v>43</v>
      </c>
      <c r="B26" s="28" t="s">
        <v>24</v>
      </c>
      <c r="C26" s="28" t="s">
        <v>44</v>
      </c>
      <c r="D26" s="29"/>
      <c r="E26" s="31"/>
      <c r="F26" s="31"/>
      <c r="G26" s="32"/>
      <c r="H26" s="33"/>
      <c r="I26" s="52" t="s">
        <v>12</v>
      </c>
      <c r="J26" s="53">
        <f>SUM(J31,J36,J41)</f>
        <v>2262</v>
      </c>
      <c r="K26" s="53">
        <f t="shared" ref="K26:K30" si="2">SUM(K31,K36,K41)</f>
        <v>2262</v>
      </c>
      <c r="L26" s="53">
        <f>SUM(L31:L45)</f>
        <v>385</v>
      </c>
      <c r="M26" s="53">
        <f>SUM(M31:M45)</f>
        <v>594.52</v>
      </c>
      <c r="N26" s="54"/>
      <c r="O26" s="54"/>
      <c r="P26" s="54"/>
      <c r="Q26" s="54"/>
      <c r="R26" s="60"/>
    </row>
    <row r="27" ht="28" customHeight="1" spans="1:18">
      <c r="A27" s="26"/>
      <c r="B27" s="28"/>
      <c r="C27" s="28"/>
      <c r="D27" s="29"/>
      <c r="E27" s="31"/>
      <c r="F27" s="31"/>
      <c r="G27" s="32"/>
      <c r="H27" s="33"/>
      <c r="I27" s="52" t="s">
        <v>26</v>
      </c>
      <c r="J27" s="53">
        <f>SUM(J32,J37,J42)</f>
        <v>1804</v>
      </c>
      <c r="K27" s="53">
        <f t="shared" si="2"/>
        <v>1804</v>
      </c>
      <c r="L27" s="53"/>
      <c r="M27" s="53"/>
      <c r="N27" s="54"/>
      <c r="O27" s="54"/>
      <c r="P27" s="54"/>
      <c r="Q27" s="54"/>
      <c r="R27" s="60"/>
    </row>
    <row r="28" ht="28" customHeight="1" spans="1:18">
      <c r="A28" s="26"/>
      <c r="B28" s="28"/>
      <c r="C28" s="28"/>
      <c r="D28" s="29"/>
      <c r="E28" s="31"/>
      <c r="F28" s="31"/>
      <c r="G28" s="32"/>
      <c r="H28" s="33"/>
      <c r="I28" s="52" t="s">
        <v>27</v>
      </c>
      <c r="J28" s="53">
        <f>SUM(J33,J38,J43)</f>
        <v>0</v>
      </c>
      <c r="K28" s="53">
        <f t="shared" si="2"/>
        <v>0</v>
      </c>
      <c r="L28" s="53"/>
      <c r="M28" s="53"/>
      <c r="N28" s="54"/>
      <c r="O28" s="54"/>
      <c r="P28" s="54"/>
      <c r="Q28" s="54"/>
      <c r="R28" s="60"/>
    </row>
    <row r="29" ht="28" customHeight="1" spans="1:18">
      <c r="A29" s="26"/>
      <c r="B29" s="28"/>
      <c r="C29" s="28"/>
      <c r="D29" s="29"/>
      <c r="E29" s="31"/>
      <c r="F29" s="31"/>
      <c r="G29" s="32"/>
      <c r="H29" s="33"/>
      <c r="I29" s="52" t="s">
        <v>28</v>
      </c>
      <c r="J29" s="53">
        <f>SUM(J34,J39,J44)</f>
        <v>458</v>
      </c>
      <c r="K29" s="53">
        <f t="shared" si="2"/>
        <v>458</v>
      </c>
      <c r="L29" s="53"/>
      <c r="M29" s="53"/>
      <c r="N29" s="54"/>
      <c r="O29" s="54"/>
      <c r="P29" s="54"/>
      <c r="Q29" s="54"/>
      <c r="R29" s="60"/>
    </row>
    <row r="30" ht="28" customHeight="1" spans="1:18">
      <c r="A30" s="26"/>
      <c r="B30" s="28"/>
      <c r="C30" s="28"/>
      <c r="D30" s="29"/>
      <c r="E30" s="31"/>
      <c r="F30" s="31"/>
      <c r="G30" s="32"/>
      <c r="H30" s="33"/>
      <c r="I30" s="52" t="s">
        <v>29</v>
      </c>
      <c r="J30" s="53">
        <f>SUM(J35,J40,J45)</f>
        <v>0</v>
      </c>
      <c r="K30" s="53">
        <f t="shared" si="2"/>
        <v>0</v>
      </c>
      <c r="L30" s="53"/>
      <c r="M30" s="53"/>
      <c r="N30" s="54"/>
      <c r="O30" s="54"/>
      <c r="P30" s="54"/>
      <c r="Q30" s="54"/>
      <c r="R30" s="60"/>
    </row>
    <row r="31" ht="28" customHeight="1" spans="1:18">
      <c r="A31" s="36">
        <v>1</v>
      </c>
      <c r="B31" s="37" t="s">
        <v>24</v>
      </c>
      <c r="C31" s="37" t="s">
        <v>44</v>
      </c>
      <c r="D31" s="37" t="s">
        <v>45</v>
      </c>
      <c r="E31" s="38" t="s">
        <v>46</v>
      </c>
      <c r="F31" s="38" t="s">
        <v>47</v>
      </c>
      <c r="G31" s="39">
        <v>45170</v>
      </c>
      <c r="H31" s="39">
        <v>45444</v>
      </c>
      <c r="I31" s="42" t="s">
        <v>12</v>
      </c>
      <c r="J31" s="55">
        <f>SUM(J32:J35)</f>
        <v>838</v>
      </c>
      <c r="K31" s="55">
        <f>SUM(K32:K35)</f>
        <v>838</v>
      </c>
      <c r="L31" s="55">
        <v>150</v>
      </c>
      <c r="M31" s="55">
        <v>232.42</v>
      </c>
      <c r="N31" s="56" t="s">
        <v>48</v>
      </c>
      <c r="O31" s="56"/>
      <c r="P31" s="56" t="s">
        <v>49</v>
      </c>
      <c r="Q31" s="56"/>
      <c r="R31" s="61"/>
    </row>
    <row r="32" ht="28" customHeight="1" spans="1:18">
      <c r="A32" s="36"/>
      <c r="B32" s="37"/>
      <c r="C32" s="37"/>
      <c r="D32" s="37"/>
      <c r="E32" s="38"/>
      <c r="F32" s="38"/>
      <c r="G32" s="41"/>
      <c r="H32" s="41"/>
      <c r="I32" s="42" t="s">
        <v>26</v>
      </c>
      <c r="J32" s="55">
        <v>733</v>
      </c>
      <c r="K32" s="55">
        <v>733</v>
      </c>
      <c r="L32" s="55"/>
      <c r="M32" s="55"/>
      <c r="N32" s="56"/>
      <c r="O32" s="56"/>
      <c r="P32" s="56"/>
      <c r="Q32" s="56"/>
      <c r="R32" s="61"/>
    </row>
    <row r="33" ht="28" customHeight="1" spans="1:18">
      <c r="A33" s="36"/>
      <c r="B33" s="37"/>
      <c r="C33" s="37"/>
      <c r="D33" s="37"/>
      <c r="E33" s="38"/>
      <c r="F33" s="38"/>
      <c r="G33" s="41"/>
      <c r="H33" s="41"/>
      <c r="I33" s="42" t="s">
        <v>27</v>
      </c>
      <c r="J33" s="55">
        <v>0</v>
      </c>
      <c r="K33" s="55">
        <v>0</v>
      </c>
      <c r="L33" s="55"/>
      <c r="M33" s="55"/>
      <c r="N33" s="56"/>
      <c r="O33" s="56"/>
      <c r="P33" s="56"/>
      <c r="Q33" s="56"/>
      <c r="R33" s="61"/>
    </row>
    <row r="34" ht="28" customHeight="1" spans="1:18">
      <c r="A34" s="36"/>
      <c r="B34" s="37"/>
      <c r="C34" s="37"/>
      <c r="D34" s="37"/>
      <c r="E34" s="38"/>
      <c r="F34" s="38"/>
      <c r="G34" s="41"/>
      <c r="H34" s="41"/>
      <c r="I34" s="42" t="s">
        <v>28</v>
      </c>
      <c r="J34" s="55">
        <v>105</v>
      </c>
      <c r="K34" s="55">
        <v>105</v>
      </c>
      <c r="L34" s="55"/>
      <c r="M34" s="55"/>
      <c r="N34" s="56"/>
      <c r="O34" s="56"/>
      <c r="P34" s="56"/>
      <c r="Q34" s="56"/>
      <c r="R34" s="61"/>
    </row>
    <row r="35" ht="28" customHeight="1" spans="1:18">
      <c r="A35" s="36"/>
      <c r="B35" s="37"/>
      <c r="C35" s="37"/>
      <c r="D35" s="37"/>
      <c r="E35" s="38"/>
      <c r="F35" s="38"/>
      <c r="G35" s="41"/>
      <c r="H35" s="41"/>
      <c r="I35" s="42" t="s">
        <v>29</v>
      </c>
      <c r="J35" s="55">
        <v>0</v>
      </c>
      <c r="K35" s="55">
        <v>0</v>
      </c>
      <c r="L35" s="55"/>
      <c r="M35" s="55"/>
      <c r="N35" s="56"/>
      <c r="O35" s="56"/>
      <c r="P35" s="56"/>
      <c r="Q35" s="56"/>
      <c r="R35" s="61"/>
    </row>
    <row r="36" ht="26" customHeight="1" spans="1:18">
      <c r="A36" s="36">
        <v>2</v>
      </c>
      <c r="B36" s="37" t="s">
        <v>24</v>
      </c>
      <c r="C36" s="37" t="s">
        <v>44</v>
      </c>
      <c r="D36" s="37" t="s">
        <v>50</v>
      </c>
      <c r="E36" s="38" t="s">
        <v>51</v>
      </c>
      <c r="F36" s="42" t="s">
        <v>52</v>
      </c>
      <c r="G36" s="39">
        <v>45170</v>
      </c>
      <c r="H36" s="39">
        <v>45444</v>
      </c>
      <c r="I36" s="42" t="s">
        <v>12</v>
      </c>
      <c r="J36" s="55">
        <f>SUM(J37:J40)</f>
        <v>400</v>
      </c>
      <c r="K36" s="55">
        <f>SUM(K37:K40)</f>
        <v>400</v>
      </c>
      <c r="L36" s="55">
        <v>50</v>
      </c>
      <c r="M36" s="55">
        <v>108.16</v>
      </c>
      <c r="N36" s="56" t="s">
        <v>53</v>
      </c>
      <c r="O36" s="56"/>
      <c r="P36" s="56" t="s">
        <v>54</v>
      </c>
      <c r="Q36" s="56"/>
      <c r="R36" s="61"/>
    </row>
    <row r="37" ht="26" customHeight="1" spans="1:18">
      <c r="A37" s="36"/>
      <c r="B37" s="37"/>
      <c r="C37" s="37"/>
      <c r="D37" s="37"/>
      <c r="E37" s="38"/>
      <c r="F37" s="38"/>
      <c r="G37" s="41"/>
      <c r="H37" s="41"/>
      <c r="I37" s="42" t="s">
        <v>26</v>
      </c>
      <c r="J37" s="55">
        <v>338</v>
      </c>
      <c r="K37" s="55">
        <v>338</v>
      </c>
      <c r="L37" s="55"/>
      <c r="M37" s="55"/>
      <c r="N37" s="56"/>
      <c r="O37" s="56"/>
      <c r="P37" s="56"/>
      <c r="Q37" s="56"/>
      <c r="R37" s="61"/>
    </row>
    <row r="38" ht="26" customHeight="1" spans="1:18">
      <c r="A38" s="36"/>
      <c r="B38" s="37"/>
      <c r="C38" s="37"/>
      <c r="D38" s="37"/>
      <c r="E38" s="38"/>
      <c r="F38" s="38"/>
      <c r="G38" s="41"/>
      <c r="H38" s="41"/>
      <c r="I38" s="42" t="s">
        <v>27</v>
      </c>
      <c r="J38" s="55">
        <v>0</v>
      </c>
      <c r="K38" s="55">
        <v>0</v>
      </c>
      <c r="L38" s="55"/>
      <c r="M38" s="55"/>
      <c r="N38" s="56"/>
      <c r="O38" s="56"/>
      <c r="P38" s="56"/>
      <c r="Q38" s="56"/>
      <c r="R38" s="61"/>
    </row>
    <row r="39" ht="26" customHeight="1" spans="1:18">
      <c r="A39" s="36"/>
      <c r="B39" s="37"/>
      <c r="C39" s="37"/>
      <c r="D39" s="37"/>
      <c r="E39" s="38"/>
      <c r="F39" s="38"/>
      <c r="G39" s="41"/>
      <c r="H39" s="41"/>
      <c r="I39" s="42" t="s">
        <v>28</v>
      </c>
      <c r="J39" s="55">
        <v>62</v>
      </c>
      <c r="K39" s="55">
        <v>62</v>
      </c>
      <c r="L39" s="55"/>
      <c r="M39" s="55"/>
      <c r="N39" s="56"/>
      <c r="O39" s="56"/>
      <c r="P39" s="56"/>
      <c r="Q39" s="56"/>
      <c r="R39" s="61"/>
    </row>
    <row r="40" ht="26" customHeight="1" spans="1:18">
      <c r="A40" s="36"/>
      <c r="B40" s="37"/>
      <c r="C40" s="37"/>
      <c r="D40" s="37"/>
      <c r="E40" s="38"/>
      <c r="F40" s="38"/>
      <c r="G40" s="41"/>
      <c r="H40" s="41"/>
      <c r="I40" s="42" t="s">
        <v>29</v>
      </c>
      <c r="J40" s="55">
        <v>0</v>
      </c>
      <c r="K40" s="55">
        <v>0</v>
      </c>
      <c r="L40" s="55"/>
      <c r="M40" s="55"/>
      <c r="N40" s="56"/>
      <c r="O40" s="56"/>
      <c r="P40" s="56"/>
      <c r="Q40" s="56"/>
      <c r="R40" s="61"/>
    </row>
    <row r="41" ht="26" customHeight="1" spans="1:18">
      <c r="A41" s="36">
        <v>3</v>
      </c>
      <c r="B41" s="37" t="s">
        <v>24</v>
      </c>
      <c r="C41" s="37" t="s">
        <v>44</v>
      </c>
      <c r="D41" s="43" t="s">
        <v>55</v>
      </c>
      <c r="E41" s="42" t="s">
        <v>56</v>
      </c>
      <c r="F41" s="42" t="s">
        <v>57</v>
      </c>
      <c r="G41" s="39">
        <v>45170</v>
      </c>
      <c r="H41" s="41">
        <v>45352</v>
      </c>
      <c r="I41" s="42" t="s">
        <v>12</v>
      </c>
      <c r="J41" s="55">
        <f>SUM(J42:J45)</f>
        <v>1024</v>
      </c>
      <c r="K41" s="55">
        <f>SUM(K42:K45)</f>
        <v>1024</v>
      </c>
      <c r="L41" s="55">
        <v>185</v>
      </c>
      <c r="M41" s="55">
        <v>253.94</v>
      </c>
      <c r="N41" s="56" t="s">
        <v>58</v>
      </c>
      <c r="O41" s="56"/>
      <c r="P41" s="56" t="s">
        <v>59</v>
      </c>
      <c r="Q41" s="56"/>
      <c r="R41" s="61"/>
    </row>
    <row r="42" ht="26" customHeight="1" spans="1:18">
      <c r="A42" s="36"/>
      <c r="B42" s="37"/>
      <c r="C42" s="37"/>
      <c r="D42" s="37"/>
      <c r="E42" s="38"/>
      <c r="F42" s="38"/>
      <c r="G42" s="41"/>
      <c r="H42" s="41"/>
      <c r="I42" s="42" t="s">
        <v>26</v>
      </c>
      <c r="J42" s="55">
        <v>733</v>
      </c>
      <c r="K42" s="55">
        <v>733</v>
      </c>
      <c r="L42" s="55"/>
      <c r="M42" s="55"/>
      <c r="N42" s="56"/>
      <c r="O42" s="56"/>
      <c r="P42" s="56"/>
      <c r="Q42" s="56"/>
      <c r="R42" s="61"/>
    </row>
    <row r="43" ht="26" customHeight="1" spans="1:18">
      <c r="A43" s="36"/>
      <c r="B43" s="37"/>
      <c r="C43" s="37"/>
      <c r="D43" s="37"/>
      <c r="E43" s="38"/>
      <c r="F43" s="38"/>
      <c r="G43" s="41"/>
      <c r="H43" s="41"/>
      <c r="I43" s="42" t="s">
        <v>27</v>
      </c>
      <c r="J43" s="55">
        <v>0</v>
      </c>
      <c r="K43" s="55">
        <v>0</v>
      </c>
      <c r="L43" s="55"/>
      <c r="M43" s="55"/>
      <c r="N43" s="56"/>
      <c r="O43" s="56"/>
      <c r="P43" s="56"/>
      <c r="Q43" s="56"/>
      <c r="R43" s="61"/>
    </row>
    <row r="44" ht="26" customHeight="1" spans="1:18">
      <c r="A44" s="36"/>
      <c r="B44" s="37"/>
      <c r="C44" s="37"/>
      <c r="D44" s="37"/>
      <c r="E44" s="38"/>
      <c r="F44" s="38"/>
      <c r="G44" s="41"/>
      <c r="H44" s="41"/>
      <c r="I44" s="42" t="s">
        <v>28</v>
      </c>
      <c r="J44" s="55">
        <v>291</v>
      </c>
      <c r="K44" s="55">
        <v>291</v>
      </c>
      <c r="L44" s="55"/>
      <c r="M44" s="55"/>
      <c r="N44" s="56"/>
      <c r="O44" s="56"/>
      <c r="P44" s="56"/>
      <c r="Q44" s="56"/>
      <c r="R44" s="61"/>
    </row>
    <row r="45" ht="26" customHeight="1" spans="1:18">
      <c r="A45" s="36"/>
      <c r="B45" s="37"/>
      <c r="C45" s="37"/>
      <c r="D45" s="37"/>
      <c r="E45" s="38"/>
      <c r="F45" s="38"/>
      <c r="G45" s="41"/>
      <c r="H45" s="41"/>
      <c r="I45" s="42" t="s">
        <v>29</v>
      </c>
      <c r="J45" s="55">
        <v>0</v>
      </c>
      <c r="K45" s="55">
        <v>0</v>
      </c>
      <c r="L45" s="55"/>
      <c r="M45" s="55"/>
      <c r="N45" s="56"/>
      <c r="O45" s="56"/>
      <c r="P45" s="56"/>
      <c r="Q45" s="56"/>
      <c r="R45" s="61"/>
    </row>
    <row r="46" s="5" customFormat="1" ht="26" customHeight="1" spans="1:18">
      <c r="A46" s="26" t="s">
        <v>60</v>
      </c>
      <c r="B46" s="35" t="s">
        <v>24</v>
      </c>
      <c r="C46" s="35" t="s">
        <v>61</v>
      </c>
      <c r="D46" s="28"/>
      <c r="E46" s="30"/>
      <c r="F46" s="30"/>
      <c r="G46" s="33"/>
      <c r="H46" s="44"/>
      <c r="I46" s="52" t="s">
        <v>12</v>
      </c>
      <c r="J46" s="53">
        <f>SUM(J51,J56,J61)</f>
        <v>1969</v>
      </c>
      <c r="K46" s="53">
        <f t="shared" ref="K46:K50" si="3">SUM(K51,K56,K61)</f>
        <v>1969</v>
      </c>
      <c r="L46" s="53">
        <f>SUM(L51:L65)</f>
        <v>150</v>
      </c>
      <c r="M46" s="53">
        <f>SUM(M51:M65)</f>
        <v>409.65</v>
      </c>
      <c r="N46" s="54"/>
      <c r="O46" s="54"/>
      <c r="P46" s="54"/>
      <c r="Q46" s="54"/>
      <c r="R46" s="60"/>
    </row>
    <row r="47" ht="26" customHeight="1" spans="1:18">
      <c r="A47" s="26"/>
      <c r="B47" s="35"/>
      <c r="C47" s="35"/>
      <c r="D47" s="28"/>
      <c r="E47" s="30"/>
      <c r="F47" s="30"/>
      <c r="G47" s="33"/>
      <c r="H47" s="33"/>
      <c r="I47" s="52" t="s">
        <v>26</v>
      </c>
      <c r="J47" s="53">
        <f>SUM(J52,J57,J62)</f>
        <v>1316</v>
      </c>
      <c r="K47" s="53">
        <f t="shared" si="3"/>
        <v>1316</v>
      </c>
      <c r="L47" s="53"/>
      <c r="M47" s="53"/>
      <c r="N47" s="54"/>
      <c r="O47" s="54"/>
      <c r="P47" s="54"/>
      <c r="Q47" s="54"/>
      <c r="R47" s="60"/>
    </row>
    <row r="48" ht="26" customHeight="1" spans="1:18">
      <c r="A48" s="26"/>
      <c r="B48" s="35"/>
      <c r="C48" s="35"/>
      <c r="D48" s="28"/>
      <c r="E48" s="30"/>
      <c r="F48" s="30"/>
      <c r="G48" s="33"/>
      <c r="H48" s="33"/>
      <c r="I48" s="52" t="s">
        <v>27</v>
      </c>
      <c r="J48" s="53">
        <f>SUM(J53,J58,J63)</f>
        <v>198</v>
      </c>
      <c r="K48" s="53">
        <f t="shared" si="3"/>
        <v>198</v>
      </c>
      <c r="L48" s="53"/>
      <c r="M48" s="53"/>
      <c r="N48" s="54"/>
      <c r="O48" s="54"/>
      <c r="P48" s="54"/>
      <c r="Q48" s="54"/>
      <c r="R48" s="60"/>
    </row>
    <row r="49" ht="26" customHeight="1" spans="1:18">
      <c r="A49" s="26"/>
      <c r="B49" s="35"/>
      <c r="C49" s="35"/>
      <c r="D49" s="28"/>
      <c r="E49" s="30"/>
      <c r="F49" s="30"/>
      <c r="G49" s="33"/>
      <c r="H49" s="33"/>
      <c r="I49" s="52" t="s">
        <v>28</v>
      </c>
      <c r="J49" s="53">
        <f>SUM(J54,J59,J64)</f>
        <v>0</v>
      </c>
      <c r="K49" s="53">
        <f t="shared" si="3"/>
        <v>0</v>
      </c>
      <c r="L49" s="53"/>
      <c r="M49" s="53"/>
      <c r="N49" s="54"/>
      <c r="O49" s="54"/>
      <c r="P49" s="54"/>
      <c r="Q49" s="54"/>
      <c r="R49" s="60"/>
    </row>
    <row r="50" ht="26" customHeight="1" spans="1:18">
      <c r="A50" s="26"/>
      <c r="B50" s="35"/>
      <c r="C50" s="35"/>
      <c r="D50" s="28"/>
      <c r="E50" s="30"/>
      <c r="F50" s="30"/>
      <c r="G50" s="33"/>
      <c r="H50" s="33"/>
      <c r="I50" s="52" t="s">
        <v>29</v>
      </c>
      <c r="J50" s="53">
        <f>SUM(J55,J60,J65)</f>
        <v>455</v>
      </c>
      <c r="K50" s="53">
        <f t="shared" si="3"/>
        <v>455</v>
      </c>
      <c r="L50" s="53"/>
      <c r="M50" s="53"/>
      <c r="N50" s="54"/>
      <c r="O50" s="54"/>
      <c r="P50" s="54"/>
      <c r="Q50" s="54"/>
      <c r="R50" s="60"/>
    </row>
    <row r="51" ht="26" customHeight="1" spans="1:18">
      <c r="A51" s="36">
        <v>1</v>
      </c>
      <c r="B51" s="43" t="s">
        <v>24</v>
      </c>
      <c r="C51" s="43" t="s">
        <v>61</v>
      </c>
      <c r="D51" s="37" t="s">
        <v>62</v>
      </c>
      <c r="E51" s="38" t="s">
        <v>63</v>
      </c>
      <c r="F51" s="38" t="s">
        <v>64</v>
      </c>
      <c r="G51" s="39">
        <v>45170</v>
      </c>
      <c r="H51" s="39">
        <v>45414</v>
      </c>
      <c r="I51" s="42" t="s">
        <v>12</v>
      </c>
      <c r="J51" s="55">
        <f>SUM(J52:J55)</f>
        <v>662</v>
      </c>
      <c r="K51" s="55">
        <f>SUM(K52:K55)</f>
        <v>662</v>
      </c>
      <c r="L51" s="55">
        <v>67</v>
      </c>
      <c r="M51" s="55">
        <v>164</v>
      </c>
      <c r="N51" s="56" t="s">
        <v>65</v>
      </c>
      <c r="O51" s="56"/>
      <c r="P51" s="56" t="s">
        <v>66</v>
      </c>
      <c r="Q51" s="56"/>
      <c r="R51" s="61"/>
    </row>
    <row r="52" ht="26" customHeight="1" spans="1:18">
      <c r="A52" s="36"/>
      <c r="B52" s="43"/>
      <c r="C52" s="43"/>
      <c r="D52" s="37"/>
      <c r="E52" s="38"/>
      <c r="F52" s="38"/>
      <c r="G52" s="41"/>
      <c r="H52" s="41"/>
      <c r="I52" s="42" t="s">
        <v>26</v>
      </c>
      <c r="J52" s="55">
        <v>536</v>
      </c>
      <c r="K52" s="55">
        <v>536</v>
      </c>
      <c r="L52" s="55"/>
      <c r="M52" s="55"/>
      <c r="N52" s="56"/>
      <c r="O52" s="56"/>
      <c r="P52" s="56"/>
      <c r="Q52" s="56"/>
      <c r="R52" s="61"/>
    </row>
    <row r="53" ht="26" customHeight="1" spans="1:18">
      <c r="A53" s="36"/>
      <c r="B53" s="43"/>
      <c r="C53" s="43"/>
      <c r="D53" s="37"/>
      <c r="E53" s="38"/>
      <c r="F53" s="38"/>
      <c r="G53" s="41"/>
      <c r="H53" s="41"/>
      <c r="I53" s="42" t="s">
        <v>27</v>
      </c>
      <c r="J53" s="55">
        <v>126</v>
      </c>
      <c r="K53" s="55">
        <v>126</v>
      </c>
      <c r="L53" s="55"/>
      <c r="M53" s="55"/>
      <c r="N53" s="56"/>
      <c r="O53" s="56"/>
      <c r="P53" s="56"/>
      <c r="Q53" s="56"/>
      <c r="R53" s="61"/>
    </row>
    <row r="54" ht="26" customHeight="1" spans="1:18">
      <c r="A54" s="36"/>
      <c r="B54" s="43"/>
      <c r="C54" s="43"/>
      <c r="D54" s="37"/>
      <c r="E54" s="38"/>
      <c r="F54" s="38"/>
      <c r="G54" s="41"/>
      <c r="H54" s="41"/>
      <c r="I54" s="42" t="s">
        <v>28</v>
      </c>
      <c r="J54" s="55"/>
      <c r="K54" s="55"/>
      <c r="L54" s="55"/>
      <c r="M54" s="55"/>
      <c r="N54" s="56"/>
      <c r="O54" s="56"/>
      <c r="P54" s="56"/>
      <c r="Q54" s="56"/>
      <c r="R54" s="61"/>
    </row>
    <row r="55" ht="26" customHeight="1" spans="1:18">
      <c r="A55" s="36"/>
      <c r="B55" s="43"/>
      <c r="C55" s="43"/>
      <c r="D55" s="37"/>
      <c r="E55" s="38"/>
      <c r="F55" s="38"/>
      <c r="G55" s="41"/>
      <c r="H55" s="41"/>
      <c r="I55" s="42" t="s">
        <v>29</v>
      </c>
      <c r="J55" s="55"/>
      <c r="K55" s="55"/>
      <c r="L55" s="55"/>
      <c r="M55" s="55"/>
      <c r="N55" s="56"/>
      <c r="O55" s="56"/>
      <c r="P55" s="56"/>
      <c r="Q55" s="56"/>
      <c r="R55" s="61"/>
    </row>
    <row r="56" ht="26" customHeight="1" spans="1:18">
      <c r="A56" s="36">
        <v>2</v>
      </c>
      <c r="B56" s="43" t="s">
        <v>24</v>
      </c>
      <c r="C56" s="43" t="s">
        <v>61</v>
      </c>
      <c r="D56" s="37" t="s">
        <v>67</v>
      </c>
      <c r="E56" s="38" t="s">
        <v>68</v>
      </c>
      <c r="F56" s="38" t="s">
        <v>69</v>
      </c>
      <c r="G56" s="39">
        <v>45170</v>
      </c>
      <c r="H56" s="41">
        <v>45474</v>
      </c>
      <c r="I56" s="42" t="s">
        <v>12</v>
      </c>
      <c r="J56" s="55">
        <v>855</v>
      </c>
      <c r="K56" s="55">
        <v>855</v>
      </c>
      <c r="L56" s="55">
        <v>35</v>
      </c>
      <c r="M56" s="55">
        <v>128</v>
      </c>
      <c r="N56" s="56" t="s">
        <v>70</v>
      </c>
      <c r="O56" s="56"/>
      <c r="P56" s="56" t="s">
        <v>71</v>
      </c>
      <c r="Q56" s="56"/>
      <c r="R56" s="61"/>
    </row>
    <row r="57" ht="26" customHeight="1" spans="1:18">
      <c r="A57" s="36"/>
      <c r="B57" s="43"/>
      <c r="C57" s="43"/>
      <c r="D57" s="37"/>
      <c r="E57" s="38"/>
      <c r="F57" s="38"/>
      <c r="G57" s="41"/>
      <c r="H57" s="41"/>
      <c r="I57" s="42" t="s">
        <v>26</v>
      </c>
      <c r="J57" s="55">
        <v>400</v>
      </c>
      <c r="K57" s="55">
        <v>400</v>
      </c>
      <c r="L57" s="55"/>
      <c r="M57" s="55"/>
      <c r="N57" s="56"/>
      <c r="O57" s="56"/>
      <c r="P57" s="56"/>
      <c r="Q57" s="56"/>
      <c r="R57" s="61"/>
    </row>
    <row r="58" ht="26" customHeight="1" spans="1:18">
      <c r="A58" s="36"/>
      <c r="B58" s="43"/>
      <c r="C58" s="43"/>
      <c r="D58" s="37"/>
      <c r="E58" s="38"/>
      <c r="F58" s="38"/>
      <c r="G58" s="41"/>
      <c r="H58" s="41"/>
      <c r="I58" s="42" t="s">
        <v>27</v>
      </c>
      <c r="J58" s="55"/>
      <c r="K58" s="55"/>
      <c r="L58" s="55"/>
      <c r="M58" s="55"/>
      <c r="N58" s="56"/>
      <c r="O58" s="56"/>
      <c r="P58" s="56"/>
      <c r="Q58" s="56"/>
      <c r="R58" s="61"/>
    </row>
    <row r="59" ht="26" customHeight="1" spans="1:18">
      <c r="A59" s="36"/>
      <c r="B59" s="43"/>
      <c r="C59" s="43"/>
      <c r="D59" s="37"/>
      <c r="E59" s="38"/>
      <c r="F59" s="38"/>
      <c r="G59" s="41"/>
      <c r="H59" s="41"/>
      <c r="I59" s="42" t="s">
        <v>28</v>
      </c>
      <c r="J59" s="55"/>
      <c r="K59" s="55"/>
      <c r="L59" s="55"/>
      <c r="M59" s="55"/>
      <c r="N59" s="56"/>
      <c r="O59" s="56"/>
      <c r="P59" s="56"/>
      <c r="Q59" s="56"/>
      <c r="R59" s="61"/>
    </row>
    <row r="60" ht="26" customHeight="1" spans="1:18">
      <c r="A60" s="36"/>
      <c r="B60" s="43"/>
      <c r="C60" s="43"/>
      <c r="D60" s="37"/>
      <c r="E60" s="38"/>
      <c r="F60" s="38"/>
      <c r="G60" s="41"/>
      <c r="H60" s="41"/>
      <c r="I60" s="42" t="s">
        <v>29</v>
      </c>
      <c r="J60" s="55">
        <v>455</v>
      </c>
      <c r="K60" s="55">
        <v>455</v>
      </c>
      <c r="L60" s="55"/>
      <c r="M60" s="55"/>
      <c r="N60" s="56"/>
      <c r="O60" s="56"/>
      <c r="P60" s="56"/>
      <c r="Q60" s="56"/>
      <c r="R60" s="61"/>
    </row>
    <row r="61" ht="26" customHeight="1" spans="1:18">
      <c r="A61" s="36">
        <v>3</v>
      </c>
      <c r="B61" s="43" t="s">
        <v>24</v>
      </c>
      <c r="C61" s="43" t="s">
        <v>61</v>
      </c>
      <c r="D61" s="43" t="s">
        <v>72</v>
      </c>
      <c r="E61" s="42" t="s">
        <v>73</v>
      </c>
      <c r="F61" s="42" t="s">
        <v>74</v>
      </c>
      <c r="G61" s="39">
        <v>45170</v>
      </c>
      <c r="H61" s="39">
        <v>45505</v>
      </c>
      <c r="I61" s="42" t="s">
        <v>12</v>
      </c>
      <c r="J61" s="55">
        <f>SUM(J62:J65)</f>
        <v>452</v>
      </c>
      <c r="K61" s="55">
        <f>SUM(K62:K65)</f>
        <v>452</v>
      </c>
      <c r="L61" s="57">
        <v>48</v>
      </c>
      <c r="M61" s="57">
        <v>117.65</v>
      </c>
      <c r="N61" s="56" t="s">
        <v>75</v>
      </c>
      <c r="O61" s="56"/>
      <c r="P61" s="56" t="s">
        <v>75</v>
      </c>
      <c r="Q61" s="56"/>
      <c r="R61" s="61"/>
    </row>
    <row r="62" ht="26" customHeight="1" spans="1:18">
      <c r="A62" s="36"/>
      <c r="B62" s="43"/>
      <c r="C62" s="43"/>
      <c r="D62" s="43"/>
      <c r="E62" s="42"/>
      <c r="F62" s="42"/>
      <c r="G62" s="39"/>
      <c r="H62" s="39"/>
      <c r="I62" s="42" t="s">
        <v>26</v>
      </c>
      <c r="J62" s="57">
        <v>380</v>
      </c>
      <c r="K62" s="57">
        <v>380</v>
      </c>
      <c r="L62" s="57"/>
      <c r="M62" s="57"/>
      <c r="N62" s="56"/>
      <c r="O62" s="56"/>
      <c r="P62" s="56"/>
      <c r="Q62" s="56"/>
      <c r="R62" s="61"/>
    </row>
    <row r="63" ht="26" customHeight="1" spans="1:18">
      <c r="A63" s="36"/>
      <c r="B63" s="43"/>
      <c r="C63" s="43"/>
      <c r="D63" s="43"/>
      <c r="E63" s="42"/>
      <c r="F63" s="42"/>
      <c r="G63" s="39"/>
      <c r="H63" s="39"/>
      <c r="I63" s="42" t="s">
        <v>27</v>
      </c>
      <c r="J63" s="57">
        <v>72</v>
      </c>
      <c r="K63" s="57">
        <v>72</v>
      </c>
      <c r="L63" s="57"/>
      <c r="M63" s="57"/>
      <c r="N63" s="56"/>
      <c r="O63" s="56"/>
      <c r="P63" s="56"/>
      <c r="Q63" s="56"/>
      <c r="R63" s="61"/>
    </row>
    <row r="64" ht="26" customHeight="1" spans="1:18">
      <c r="A64" s="36"/>
      <c r="B64" s="43"/>
      <c r="C64" s="43"/>
      <c r="D64" s="43"/>
      <c r="E64" s="42"/>
      <c r="F64" s="42"/>
      <c r="G64" s="39"/>
      <c r="H64" s="39"/>
      <c r="I64" s="42" t="s">
        <v>28</v>
      </c>
      <c r="J64" s="57"/>
      <c r="K64" s="57"/>
      <c r="L64" s="57"/>
      <c r="M64" s="57"/>
      <c r="N64" s="56"/>
      <c r="O64" s="56"/>
      <c r="P64" s="56"/>
      <c r="Q64" s="56"/>
      <c r="R64" s="61"/>
    </row>
    <row r="65" ht="26" customHeight="1" spans="1:18">
      <c r="A65" s="36"/>
      <c r="B65" s="43"/>
      <c r="C65" s="43"/>
      <c r="D65" s="43"/>
      <c r="E65" s="42"/>
      <c r="F65" s="42"/>
      <c r="G65" s="39"/>
      <c r="H65" s="39"/>
      <c r="I65" s="42" t="s">
        <v>29</v>
      </c>
      <c r="J65" s="57"/>
      <c r="K65" s="57"/>
      <c r="L65" s="57"/>
      <c r="M65" s="57"/>
      <c r="N65" s="56"/>
      <c r="O65" s="56"/>
      <c r="P65" s="56"/>
      <c r="Q65" s="56"/>
      <c r="R65" s="61"/>
    </row>
    <row r="66" ht="26" customHeight="1" spans="1:18">
      <c r="A66" s="26" t="s">
        <v>76</v>
      </c>
      <c r="B66" s="28" t="s">
        <v>24</v>
      </c>
      <c r="C66" s="28" t="s">
        <v>77</v>
      </c>
      <c r="D66" s="28"/>
      <c r="E66" s="30"/>
      <c r="F66" s="30"/>
      <c r="G66" s="33"/>
      <c r="H66" s="33"/>
      <c r="I66" s="52" t="s">
        <v>12</v>
      </c>
      <c r="J66" s="53">
        <f>J71+J76+J81+J86+J91</f>
        <v>2571</v>
      </c>
      <c r="K66" s="53">
        <f t="shared" ref="K66:K70" si="4">K71+K76+K81+K86+K91</f>
        <v>2571</v>
      </c>
      <c r="L66" s="53">
        <f>L71+L76+L81+L86+L91</f>
        <v>249</v>
      </c>
      <c r="M66" s="53">
        <f>M71+M76+M81+M86+M91</f>
        <v>680.13</v>
      </c>
      <c r="N66" s="54"/>
      <c r="O66" s="54"/>
      <c r="P66" s="54"/>
      <c r="Q66" s="54"/>
      <c r="R66" s="60"/>
    </row>
    <row r="67" ht="26" customHeight="1" spans="1:18">
      <c r="A67" s="26"/>
      <c r="B67" s="28"/>
      <c r="C67" s="28"/>
      <c r="D67" s="28"/>
      <c r="E67" s="30"/>
      <c r="F67" s="30"/>
      <c r="G67" s="33"/>
      <c r="H67" s="33"/>
      <c r="I67" s="52" t="s">
        <v>26</v>
      </c>
      <c r="J67" s="53">
        <f>J72+J77+J82+J87+J92</f>
        <v>2109</v>
      </c>
      <c r="K67" s="53">
        <f t="shared" si="4"/>
        <v>2109</v>
      </c>
      <c r="L67" s="53"/>
      <c r="M67" s="53"/>
      <c r="N67" s="54"/>
      <c r="O67" s="54"/>
      <c r="P67" s="54"/>
      <c r="Q67" s="54"/>
      <c r="R67" s="60"/>
    </row>
    <row r="68" ht="26" customHeight="1" spans="1:18">
      <c r="A68" s="26"/>
      <c r="B68" s="28"/>
      <c r="C68" s="28"/>
      <c r="D68" s="28"/>
      <c r="E68" s="30"/>
      <c r="F68" s="30"/>
      <c r="G68" s="33"/>
      <c r="H68" s="33"/>
      <c r="I68" s="52" t="s">
        <v>27</v>
      </c>
      <c r="J68" s="53">
        <f>J73+J78+J83+J88+J93</f>
        <v>110</v>
      </c>
      <c r="K68" s="53">
        <f t="shared" si="4"/>
        <v>110</v>
      </c>
      <c r="L68" s="53"/>
      <c r="M68" s="53"/>
      <c r="N68" s="54"/>
      <c r="O68" s="54"/>
      <c r="P68" s="54"/>
      <c r="Q68" s="54"/>
      <c r="R68" s="60"/>
    </row>
    <row r="69" ht="26" customHeight="1" spans="1:18">
      <c r="A69" s="26"/>
      <c r="B69" s="28"/>
      <c r="C69" s="28"/>
      <c r="D69" s="28"/>
      <c r="E69" s="30"/>
      <c r="F69" s="30"/>
      <c r="G69" s="33"/>
      <c r="H69" s="33"/>
      <c r="I69" s="52" t="s">
        <v>28</v>
      </c>
      <c r="J69" s="53">
        <f>J74+J79+J84+J89+J94</f>
        <v>29</v>
      </c>
      <c r="K69" s="53">
        <f t="shared" si="4"/>
        <v>29</v>
      </c>
      <c r="L69" s="53"/>
      <c r="M69" s="53"/>
      <c r="N69" s="54"/>
      <c r="O69" s="54"/>
      <c r="P69" s="54"/>
      <c r="Q69" s="54"/>
      <c r="R69" s="60"/>
    </row>
    <row r="70" ht="26" customHeight="1" spans="1:18">
      <c r="A70" s="26"/>
      <c r="B70" s="28"/>
      <c r="C70" s="28"/>
      <c r="D70" s="28"/>
      <c r="E70" s="30"/>
      <c r="F70" s="30"/>
      <c r="G70" s="33"/>
      <c r="H70" s="33"/>
      <c r="I70" s="52" t="s">
        <v>29</v>
      </c>
      <c r="J70" s="53">
        <f>J75+J80+J85+J90+J95</f>
        <v>323</v>
      </c>
      <c r="K70" s="53">
        <f t="shared" si="4"/>
        <v>323</v>
      </c>
      <c r="L70" s="53"/>
      <c r="M70" s="53"/>
      <c r="N70" s="54"/>
      <c r="O70" s="54"/>
      <c r="P70" s="54"/>
      <c r="Q70" s="54"/>
      <c r="R70" s="60"/>
    </row>
    <row r="71" ht="26" customHeight="1" spans="1:18">
      <c r="A71" s="36">
        <v>1</v>
      </c>
      <c r="B71" s="37" t="s">
        <v>24</v>
      </c>
      <c r="C71" s="37" t="s">
        <v>78</v>
      </c>
      <c r="D71" s="37" t="s">
        <v>79</v>
      </c>
      <c r="E71" s="38" t="s">
        <v>80</v>
      </c>
      <c r="F71" s="38" t="s">
        <v>81</v>
      </c>
      <c r="G71" s="39">
        <v>45170</v>
      </c>
      <c r="H71" s="39">
        <v>45444</v>
      </c>
      <c r="I71" s="42" t="s">
        <v>12</v>
      </c>
      <c r="J71" s="55">
        <f>SUM(J72:J75)</f>
        <v>606</v>
      </c>
      <c r="K71" s="55">
        <f>SUM(K72:K75)</f>
        <v>606</v>
      </c>
      <c r="L71" s="55">
        <v>91</v>
      </c>
      <c r="M71" s="55">
        <v>182.9</v>
      </c>
      <c r="N71" s="56" t="s">
        <v>82</v>
      </c>
      <c r="O71" s="56"/>
      <c r="P71" s="56" t="s">
        <v>83</v>
      </c>
      <c r="Q71" s="56"/>
      <c r="R71" s="61"/>
    </row>
    <row r="72" ht="26" customHeight="1" spans="1:18">
      <c r="A72" s="36"/>
      <c r="B72" s="37"/>
      <c r="C72" s="37"/>
      <c r="D72" s="37"/>
      <c r="E72" s="38"/>
      <c r="F72" s="38"/>
      <c r="G72" s="41"/>
      <c r="H72" s="41"/>
      <c r="I72" s="42" t="s">
        <v>26</v>
      </c>
      <c r="J72" s="55">
        <v>508</v>
      </c>
      <c r="K72" s="55">
        <v>508</v>
      </c>
      <c r="L72" s="55"/>
      <c r="M72" s="55"/>
      <c r="N72" s="56"/>
      <c r="O72" s="56"/>
      <c r="P72" s="56"/>
      <c r="Q72" s="56"/>
      <c r="R72" s="61"/>
    </row>
    <row r="73" ht="26" customHeight="1" spans="1:18">
      <c r="A73" s="36"/>
      <c r="B73" s="37"/>
      <c r="C73" s="37"/>
      <c r="D73" s="37"/>
      <c r="E73" s="38"/>
      <c r="F73" s="38"/>
      <c r="G73" s="41"/>
      <c r="H73" s="41"/>
      <c r="I73" s="42" t="s">
        <v>27</v>
      </c>
      <c r="J73" s="55">
        <v>98</v>
      </c>
      <c r="K73" s="55">
        <v>98</v>
      </c>
      <c r="L73" s="55"/>
      <c r="M73" s="55"/>
      <c r="N73" s="56"/>
      <c r="O73" s="56"/>
      <c r="P73" s="56"/>
      <c r="Q73" s="56"/>
      <c r="R73" s="61"/>
    </row>
    <row r="74" ht="26" customHeight="1" spans="1:18">
      <c r="A74" s="36"/>
      <c r="B74" s="37"/>
      <c r="C74" s="37"/>
      <c r="D74" s="37"/>
      <c r="E74" s="38"/>
      <c r="F74" s="38"/>
      <c r="G74" s="41"/>
      <c r="H74" s="41"/>
      <c r="I74" s="42" t="s">
        <v>28</v>
      </c>
      <c r="J74" s="55"/>
      <c r="K74" s="55"/>
      <c r="L74" s="55"/>
      <c r="M74" s="55"/>
      <c r="N74" s="56"/>
      <c r="O74" s="56"/>
      <c r="P74" s="56"/>
      <c r="Q74" s="56"/>
      <c r="R74" s="61"/>
    </row>
    <row r="75" ht="26" customHeight="1" spans="1:18">
      <c r="A75" s="36"/>
      <c r="B75" s="37"/>
      <c r="C75" s="37"/>
      <c r="D75" s="37"/>
      <c r="E75" s="38"/>
      <c r="F75" s="38"/>
      <c r="G75" s="41"/>
      <c r="H75" s="41"/>
      <c r="I75" s="42" t="s">
        <v>29</v>
      </c>
      <c r="J75" s="55"/>
      <c r="K75" s="55"/>
      <c r="L75" s="55"/>
      <c r="M75" s="55"/>
      <c r="N75" s="56"/>
      <c r="O75" s="56"/>
      <c r="P75" s="56"/>
      <c r="Q75" s="56"/>
      <c r="R75" s="61"/>
    </row>
    <row r="76" ht="26" customHeight="1" spans="1:18">
      <c r="A76" s="36">
        <v>2</v>
      </c>
      <c r="B76" s="37" t="s">
        <v>24</v>
      </c>
      <c r="C76" s="37" t="s">
        <v>84</v>
      </c>
      <c r="D76" s="37" t="s">
        <v>85</v>
      </c>
      <c r="E76" s="38" t="s">
        <v>86</v>
      </c>
      <c r="F76" s="38" t="s">
        <v>87</v>
      </c>
      <c r="G76" s="41">
        <v>45170</v>
      </c>
      <c r="H76" s="41">
        <v>45413</v>
      </c>
      <c r="I76" s="42" t="s">
        <v>12</v>
      </c>
      <c r="J76" s="55">
        <f>J77+J78+J79+J80</f>
        <v>1045</v>
      </c>
      <c r="K76" s="55">
        <f>K77+K78+K79+K80</f>
        <v>1045</v>
      </c>
      <c r="L76" s="55">
        <v>70</v>
      </c>
      <c r="M76" s="55">
        <v>250.16</v>
      </c>
      <c r="N76" s="56" t="s">
        <v>88</v>
      </c>
      <c r="O76" s="56"/>
      <c r="P76" s="56" t="s">
        <v>89</v>
      </c>
      <c r="Q76" s="56"/>
      <c r="R76" s="61"/>
    </row>
    <row r="77" ht="26" customHeight="1" spans="1:18">
      <c r="A77" s="36"/>
      <c r="B77" s="37"/>
      <c r="C77" s="37"/>
      <c r="D77" s="37"/>
      <c r="E77" s="38"/>
      <c r="F77" s="38"/>
      <c r="G77" s="41"/>
      <c r="H77" s="41"/>
      <c r="I77" s="42" t="s">
        <v>26</v>
      </c>
      <c r="J77" s="55">
        <v>800</v>
      </c>
      <c r="K77" s="55">
        <v>800</v>
      </c>
      <c r="L77" s="55"/>
      <c r="M77" s="55"/>
      <c r="N77" s="56"/>
      <c r="O77" s="56"/>
      <c r="P77" s="56"/>
      <c r="Q77" s="56"/>
      <c r="R77" s="61"/>
    </row>
    <row r="78" ht="26" customHeight="1" spans="1:18">
      <c r="A78" s="36"/>
      <c r="B78" s="37"/>
      <c r="C78" s="37"/>
      <c r="D78" s="37"/>
      <c r="E78" s="38"/>
      <c r="F78" s="38"/>
      <c r="G78" s="41"/>
      <c r="H78" s="41"/>
      <c r="I78" s="42" t="s">
        <v>27</v>
      </c>
      <c r="J78" s="55">
        <v>12</v>
      </c>
      <c r="K78" s="55">
        <v>12</v>
      </c>
      <c r="L78" s="55"/>
      <c r="M78" s="55"/>
      <c r="N78" s="56"/>
      <c r="O78" s="56"/>
      <c r="P78" s="56"/>
      <c r="Q78" s="56"/>
      <c r="R78" s="61"/>
    </row>
    <row r="79" ht="26" customHeight="1" spans="1:18">
      <c r="A79" s="36"/>
      <c r="B79" s="37"/>
      <c r="C79" s="37"/>
      <c r="D79" s="37"/>
      <c r="E79" s="38"/>
      <c r="F79" s="38"/>
      <c r="G79" s="41"/>
      <c r="H79" s="41"/>
      <c r="I79" s="42" t="s">
        <v>28</v>
      </c>
      <c r="J79" s="55">
        <v>29</v>
      </c>
      <c r="K79" s="55">
        <v>29</v>
      </c>
      <c r="L79" s="55"/>
      <c r="M79" s="55"/>
      <c r="N79" s="56"/>
      <c r="O79" s="56"/>
      <c r="P79" s="56"/>
      <c r="Q79" s="56"/>
      <c r="R79" s="61"/>
    </row>
    <row r="80" ht="26" customHeight="1" spans="1:18">
      <c r="A80" s="36"/>
      <c r="B80" s="37"/>
      <c r="C80" s="37"/>
      <c r="D80" s="37"/>
      <c r="E80" s="38"/>
      <c r="F80" s="38"/>
      <c r="G80" s="41"/>
      <c r="H80" s="41"/>
      <c r="I80" s="42" t="s">
        <v>29</v>
      </c>
      <c r="J80" s="55">
        <v>204</v>
      </c>
      <c r="K80" s="55">
        <v>204</v>
      </c>
      <c r="L80" s="55"/>
      <c r="M80" s="55"/>
      <c r="N80" s="56"/>
      <c r="O80" s="56"/>
      <c r="P80" s="56"/>
      <c r="Q80" s="56"/>
      <c r="R80" s="61"/>
    </row>
    <row r="81" ht="26" customHeight="1" spans="1:18">
      <c r="A81" s="36">
        <v>3</v>
      </c>
      <c r="B81" s="37" t="s">
        <v>24</v>
      </c>
      <c r="C81" s="37" t="s">
        <v>78</v>
      </c>
      <c r="D81" s="37" t="s">
        <v>90</v>
      </c>
      <c r="E81" s="38" t="s">
        <v>91</v>
      </c>
      <c r="F81" s="38" t="s">
        <v>92</v>
      </c>
      <c r="G81" s="39">
        <v>45170</v>
      </c>
      <c r="H81" s="39">
        <v>45323</v>
      </c>
      <c r="I81" s="42" t="s">
        <v>12</v>
      </c>
      <c r="J81" s="55">
        <f>J82+J83+J84+J85</f>
        <v>300</v>
      </c>
      <c r="K81" s="55">
        <f>K82+K83+K84+K85</f>
        <v>300</v>
      </c>
      <c r="L81" s="55">
        <v>38</v>
      </c>
      <c r="M81" s="55">
        <v>75.57</v>
      </c>
      <c r="N81" s="56" t="s">
        <v>93</v>
      </c>
      <c r="O81" s="56"/>
      <c r="P81" s="56" t="s">
        <v>94</v>
      </c>
      <c r="Q81" s="56"/>
      <c r="R81" s="61"/>
    </row>
    <row r="82" ht="26" customHeight="1" spans="1:18">
      <c r="A82" s="36"/>
      <c r="B82" s="37"/>
      <c r="C82" s="37"/>
      <c r="D82" s="37"/>
      <c r="E82" s="38"/>
      <c r="F82" s="38"/>
      <c r="G82" s="41"/>
      <c r="H82" s="41"/>
      <c r="I82" s="42" t="s">
        <v>26</v>
      </c>
      <c r="J82" s="55">
        <v>250</v>
      </c>
      <c r="K82" s="55">
        <v>250</v>
      </c>
      <c r="L82" s="55"/>
      <c r="M82" s="55"/>
      <c r="N82" s="56"/>
      <c r="O82" s="56"/>
      <c r="P82" s="56"/>
      <c r="Q82" s="56"/>
      <c r="R82" s="61"/>
    </row>
    <row r="83" ht="26" customHeight="1" spans="1:18">
      <c r="A83" s="36"/>
      <c r="B83" s="37"/>
      <c r="C83" s="37"/>
      <c r="D83" s="37"/>
      <c r="E83" s="38"/>
      <c r="F83" s="38"/>
      <c r="G83" s="41"/>
      <c r="H83" s="41"/>
      <c r="I83" s="42" t="s">
        <v>27</v>
      </c>
      <c r="J83" s="55"/>
      <c r="K83" s="55"/>
      <c r="L83" s="55"/>
      <c r="M83" s="55"/>
      <c r="N83" s="56"/>
      <c r="O83" s="56"/>
      <c r="P83" s="56"/>
      <c r="Q83" s="56"/>
      <c r="R83" s="61"/>
    </row>
    <row r="84" ht="26" customHeight="1" spans="1:18">
      <c r="A84" s="36"/>
      <c r="B84" s="37"/>
      <c r="C84" s="37"/>
      <c r="D84" s="37"/>
      <c r="E84" s="38"/>
      <c r="F84" s="38"/>
      <c r="G84" s="41"/>
      <c r="H84" s="41"/>
      <c r="I84" s="42" t="s">
        <v>28</v>
      </c>
      <c r="J84" s="55"/>
      <c r="K84" s="55"/>
      <c r="L84" s="55"/>
      <c r="M84" s="55"/>
      <c r="N84" s="56"/>
      <c r="O84" s="56"/>
      <c r="P84" s="56"/>
      <c r="Q84" s="56"/>
      <c r="R84" s="61"/>
    </row>
    <row r="85" ht="26" customHeight="1" spans="1:18">
      <c r="A85" s="36"/>
      <c r="B85" s="37"/>
      <c r="C85" s="37"/>
      <c r="D85" s="37"/>
      <c r="E85" s="38"/>
      <c r="F85" s="38"/>
      <c r="G85" s="41"/>
      <c r="H85" s="41"/>
      <c r="I85" s="42" t="s">
        <v>29</v>
      </c>
      <c r="J85" s="55">
        <v>50</v>
      </c>
      <c r="K85" s="55">
        <v>50</v>
      </c>
      <c r="L85" s="55"/>
      <c r="M85" s="55"/>
      <c r="N85" s="56"/>
      <c r="O85" s="56"/>
      <c r="P85" s="56"/>
      <c r="Q85" s="56"/>
      <c r="R85" s="61"/>
    </row>
    <row r="86" ht="26" customHeight="1" spans="1:18">
      <c r="A86" s="36">
        <v>4</v>
      </c>
      <c r="B86" s="37" t="s">
        <v>24</v>
      </c>
      <c r="C86" s="37" t="s">
        <v>84</v>
      </c>
      <c r="D86" s="43" t="s">
        <v>95</v>
      </c>
      <c r="E86" s="42" t="s">
        <v>96</v>
      </c>
      <c r="F86" s="42" t="s">
        <v>97</v>
      </c>
      <c r="G86" s="39">
        <v>45170</v>
      </c>
      <c r="H86" s="39">
        <v>45323</v>
      </c>
      <c r="I86" s="42" t="s">
        <v>12</v>
      </c>
      <c r="J86" s="55">
        <f>J87+J88+J89+J90</f>
        <v>350</v>
      </c>
      <c r="K86" s="55">
        <f>K87+K88+K89+K90</f>
        <v>350</v>
      </c>
      <c r="L86" s="63">
        <v>30</v>
      </c>
      <c r="M86" s="63">
        <v>93.5</v>
      </c>
      <c r="N86" s="56" t="s">
        <v>98</v>
      </c>
      <c r="O86" s="56"/>
      <c r="P86" s="56" t="s">
        <v>99</v>
      </c>
      <c r="Q86" s="56"/>
      <c r="R86" s="61"/>
    </row>
    <row r="87" ht="26" customHeight="1" spans="1:18">
      <c r="A87" s="36"/>
      <c r="B87" s="37"/>
      <c r="C87" s="37"/>
      <c r="D87" s="43"/>
      <c r="E87" s="42"/>
      <c r="F87" s="42"/>
      <c r="G87" s="41"/>
      <c r="H87" s="39"/>
      <c r="I87" s="42" t="s">
        <v>26</v>
      </c>
      <c r="J87" s="55">
        <v>311</v>
      </c>
      <c r="K87" s="55">
        <v>311</v>
      </c>
      <c r="L87" s="63"/>
      <c r="M87" s="63"/>
      <c r="N87" s="56"/>
      <c r="O87" s="56"/>
      <c r="P87" s="56"/>
      <c r="Q87" s="56"/>
      <c r="R87" s="61"/>
    </row>
    <row r="88" ht="26" customHeight="1" spans="1:18">
      <c r="A88" s="36"/>
      <c r="B88" s="37"/>
      <c r="C88" s="37"/>
      <c r="D88" s="43"/>
      <c r="E88" s="42"/>
      <c r="F88" s="42"/>
      <c r="G88" s="41"/>
      <c r="H88" s="39"/>
      <c r="I88" s="42" t="s">
        <v>27</v>
      </c>
      <c r="J88" s="55"/>
      <c r="K88" s="55"/>
      <c r="L88" s="63"/>
      <c r="M88" s="63"/>
      <c r="N88" s="56"/>
      <c r="O88" s="56"/>
      <c r="P88" s="56"/>
      <c r="Q88" s="56"/>
      <c r="R88" s="61"/>
    </row>
    <row r="89" ht="26" customHeight="1" spans="1:18">
      <c r="A89" s="36"/>
      <c r="B89" s="37"/>
      <c r="C89" s="37"/>
      <c r="D89" s="43"/>
      <c r="E89" s="42"/>
      <c r="F89" s="42"/>
      <c r="G89" s="41"/>
      <c r="H89" s="39"/>
      <c r="I89" s="42" t="s">
        <v>28</v>
      </c>
      <c r="J89" s="55"/>
      <c r="K89" s="55"/>
      <c r="L89" s="63"/>
      <c r="M89" s="63"/>
      <c r="N89" s="56"/>
      <c r="O89" s="56"/>
      <c r="P89" s="56"/>
      <c r="Q89" s="56"/>
      <c r="R89" s="61"/>
    </row>
    <row r="90" ht="26" customHeight="1" spans="1:18">
      <c r="A90" s="36"/>
      <c r="B90" s="37"/>
      <c r="C90" s="37"/>
      <c r="D90" s="43"/>
      <c r="E90" s="42"/>
      <c r="F90" s="42"/>
      <c r="G90" s="41"/>
      <c r="H90" s="39"/>
      <c r="I90" s="42" t="s">
        <v>29</v>
      </c>
      <c r="J90" s="55">
        <v>39</v>
      </c>
      <c r="K90" s="55">
        <v>39</v>
      </c>
      <c r="L90" s="63"/>
      <c r="M90" s="63"/>
      <c r="N90" s="56"/>
      <c r="O90" s="56"/>
      <c r="P90" s="56"/>
      <c r="Q90" s="56"/>
      <c r="R90" s="61"/>
    </row>
    <row r="91" ht="26" customHeight="1" spans="1:18">
      <c r="A91" s="36">
        <v>5</v>
      </c>
      <c r="B91" s="37" t="s">
        <v>24</v>
      </c>
      <c r="C91" s="37" t="s">
        <v>84</v>
      </c>
      <c r="D91" s="37" t="s">
        <v>100</v>
      </c>
      <c r="E91" s="38" t="s">
        <v>101</v>
      </c>
      <c r="F91" s="38" t="s">
        <v>102</v>
      </c>
      <c r="G91" s="39">
        <v>45170</v>
      </c>
      <c r="H91" s="41">
        <v>45444</v>
      </c>
      <c r="I91" s="42" t="s">
        <v>12</v>
      </c>
      <c r="J91" s="55">
        <f>J92+J93+J94+J95</f>
        <v>270</v>
      </c>
      <c r="K91" s="55">
        <f>K92+K93+K94+K95</f>
        <v>270</v>
      </c>
      <c r="L91" s="55">
        <v>20</v>
      </c>
      <c r="M91" s="55">
        <v>78</v>
      </c>
      <c r="N91" s="56" t="s">
        <v>103</v>
      </c>
      <c r="O91" s="56"/>
      <c r="P91" s="56" t="s">
        <v>104</v>
      </c>
      <c r="Q91" s="56"/>
      <c r="R91" s="61"/>
    </row>
    <row r="92" ht="26" customHeight="1" spans="1:18">
      <c r="A92" s="36"/>
      <c r="B92" s="37"/>
      <c r="C92" s="37"/>
      <c r="D92" s="37"/>
      <c r="E92" s="38"/>
      <c r="F92" s="38"/>
      <c r="G92" s="41"/>
      <c r="H92" s="41"/>
      <c r="I92" s="42" t="s">
        <v>26</v>
      </c>
      <c r="J92" s="55">
        <v>240</v>
      </c>
      <c r="K92" s="55">
        <v>240</v>
      </c>
      <c r="L92" s="55"/>
      <c r="M92" s="55"/>
      <c r="N92" s="56"/>
      <c r="O92" s="56"/>
      <c r="P92" s="56"/>
      <c r="Q92" s="56"/>
      <c r="R92" s="61"/>
    </row>
    <row r="93" ht="26" customHeight="1" spans="1:18">
      <c r="A93" s="36"/>
      <c r="B93" s="37"/>
      <c r="C93" s="37"/>
      <c r="D93" s="37"/>
      <c r="E93" s="38"/>
      <c r="F93" s="38"/>
      <c r="G93" s="41"/>
      <c r="H93" s="41"/>
      <c r="I93" s="42" t="s">
        <v>27</v>
      </c>
      <c r="J93" s="55"/>
      <c r="K93" s="55"/>
      <c r="L93" s="55"/>
      <c r="M93" s="55"/>
      <c r="N93" s="56"/>
      <c r="O93" s="56"/>
      <c r="P93" s="56"/>
      <c r="Q93" s="56"/>
      <c r="R93" s="61"/>
    </row>
    <row r="94" ht="26" customHeight="1" spans="1:18">
      <c r="A94" s="36"/>
      <c r="B94" s="37"/>
      <c r="C94" s="37"/>
      <c r="D94" s="37"/>
      <c r="E94" s="38"/>
      <c r="F94" s="38"/>
      <c r="G94" s="41"/>
      <c r="H94" s="41"/>
      <c r="I94" s="42" t="s">
        <v>28</v>
      </c>
      <c r="J94" s="55"/>
      <c r="K94" s="55"/>
      <c r="L94" s="55"/>
      <c r="M94" s="55"/>
      <c r="N94" s="56"/>
      <c r="O94" s="56"/>
      <c r="P94" s="56"/>
      <c r="Q94" s="56"/>
      <c r="R94" s="61"/>
    </row>
    <row r="95" ht="26" customHeight="1" spans="1:18">
      <c r="A95" s="36"/>
      <c r="B95" s="37"/>
      <c r="C95" s="37"/>
      <c r="D95" s="37"/>
      <c r="E95" s="38"/>
      <c r="F95" s="38"/>
      <c r="G95" s="41"/>
      <c r="H95" s="41"/>
      <c r="I95" s="42" t="s">
        <v>29</v>
      </c>
      <c r="J95" s="55">
        <v>30</v>
      </c>
      <c r="K95" s="55">
        <v>30</v>
      </c>
      <c r="L95" s="55"/>
      <c r="M95" s="55"/>
      <c r="N95" s="56"/>
      <c r="O95" s="56"/>
      <c r="P95" s="56"/>
      <c r="Q95" s="56"/>
      <c r="R95" s="61"/>
    </row>
    <row r="96" ht="26" customHeight="1" spans="1:18">
      <c r="A96" s="26" t="s">
        <v>105</v>
      </c>
      <c r="B96" s="35" t="s">
        <v>24</v>
      </c>
      <c r="C96" s="28" t="s">
        <v>106</v>
      </c>
      <c r="D96" s="29"/>
      <c r="E96" s="31"/>
      <c r="F96" s="31"/>
      <c r="G96" s="32"/>
      <c r="H96" s="33"/>
      <c r="I96" s="52" t="s">
        <v>12</v>
      </c>
      <c r="J96" s="53">
        <f>SUM(J101,J106,J111)</f>
        <v>1438</v>
      </c>
      <c r="K96" s="53">
        <f t="shared" ref="K96:K100" si="5">SUM(K101,K106,K111)</f>
        <v>1438</v>
      </c>
      <c r="L96" s="53">
        <f>SUM(L101,L106,L111)</f>
        <v>130</v>
      </c>
      <c r="M96" s="53">
        <f>SUM(M101,M106,M111)</f>
        <v>415.69</v>
      </c>
      <c r="N96" s="54"/>
      <c r="O96" s="54"/>
      <c r="P96" s="54"/>
      <c r="Q96" s="54"/>
      <c r="R96" s="60"/>
    </row>
    <row r="97" ht="26" customHeight="1" spans="1:18">
      <c r="A97" s="26"/>
      <c r="B97" s="35"/>
      <c r="C97" s="28"/>
      <c r="D97" s="29"/>
      <c r="E97" s="31"/>
      <c r="F97" s="31"/>
      <c r="G97" s="32"/>
      <c r="H97" s="33"/>
      <c r="I97" s="52" t="s">
        <v>26</v>
      </c>
      <c r="J97" s="53">
        <f>SUM(J102,J107,J112)</f>
        <v>1243</v>
      </c>
      <c r="K97" s="53">
        <f t="shared" si="5"/>
        <v>1243</v>
      </c>
      <c r="L97" s="53"/>
      <c r="M97" s="53"/>
      <c r="N97" s="54"/>
      <c r="O97" s="54"/>
      <c r="P97" s="54"/>
      <c r="Q97" s="54"/>
      <c r="R97" s="60"/>
    </row>
    <row r="98" ht="26" customHeight="1" spans="1:18">
      <c r="A98" s="26"/>
      <c r="B98" s="35"/>
      <c r="C98" s="28"/>
      <c r="D98" s="29"/>
      <c r="E98" s="31"/>
      <c r="F98" s="31"/>
      <c r="G98" s="32"/>
      <c r="H98" s="33"/>
      <c r="I98" s="52" t="s">
        <v>27</v>
      </c>
      <c r="J98" s="53">
        <f>SUM(J103,J108,J113)</f>
        <v>195</v>
      </c>
      <c r="K98" s="53">
        <f t="shared" si="5"/>
        <v>195</v>
      </c>
      <c r="L98" s="53"/>
      <c r="M98" s="53"/>
      <c r="N98" s="54"/>
      <c r="O98" s="54"/>
      <c r="P98" s="54"/>
      <c r="Q98" s="54"/>
      <c r="R98" s="60"/>
    </row>
    <row r="99" ht="26" customHeight="1" spans="1:18">
      <c r="A99" s="26"/>
      <c r="B99" s="35"/>
      <c r="C99" s="28"/>
      <c r="D99" s="29"/>
      <c r="E99" s="31"/>
      <c r="F99" s="31"/>
      <c r="G99" s="32"/>
      <c r="H99" s="33"/>
      <c r="I99" s="52" t="s">
        <v>28</v>
      </c>
      <c r="J99" s="53">
        <f>SUM(J104,J109,J114)</f>
        <v>0</v>
      </c>
      <c r="K99" s="53">
        <f t="shared" si="5"/>
        <v>0</v>
      </c>
      <c r="L99" s="53"/>
      <c r="M99" s="53"/>
      <c r="N99" s="54"/>
      <c r="O99" s="54"/>
      <c r="P99" s="54"/>
      <c r="Q99" s="54"/>
      <c r="R99" s="60"/>
    </row>
    <row r="100" ht="26" customHeight="1" spans="1:18">
      <c r="A100" s="26"/>
      <c r="B100" s="35"/>
      <c r="C100" s="28"/>
      <c r="D100" s="29"/>
      <c r="E100" s="31"/>
      <c r="F100" s="31"/>
      <c r="G100" s="32"/>
      <c r="H100" s="33"/>
      <c r="I100" s="52" t="s">
        <v>29</v>
      </c>
      <c r="J100" s="53">
        <f>SUM(J105,J110,J115)</f>
        <v>0</v>
      </c>
      <c r="K100" s="53">
        <f t="shared" si="5"/>
        <v>0</v>
      </c>
      <c r="L100" s="53"/>
      <c r="M100" s="53"/>
      <c r="N100" s="54"/>
      <c r="O100" s="54"/>
      <c r="P100" s="54"/>
      <c r="Q100" s="54"/>
      <c r="R100" s="60"/>
    </row>
    <row r="101" ht="26" customHeight="1" spans="1:18">
      <c r="A101" s="36">
        <v>1</v>
      </c>
      <c r="B101" s="37" t="s">
        <v>32</v>
      </c>
      <c r="C101" s="37" t="s">
        <v>106</v>
      </c>
      <c r="D101" s="37" t="s">
        <v>107</v>
      </c>
      <c r="E101" s="38" t="s">
        <v>108</v>
      </c>
      <c r="F101" s="38" t="s">
        <v>109</v>
      </c>
      <c r="G101" s="41">
        <v>45170</v>
      </c>
      <c r="H101" s="41">
        <v>45505</v>
      </c>
      <c r="I101" s="42" t="s">
        <v>12</v>
      </c>
      <c r="J101" s="55">
        <f>SUM(J102:J105)</f>
        <v>290</v>
      </c>
      <c r="K101" s="55">
        <f>SUM(K102:K105)</f>
        <v>290</v>
      </c>
      <c r="L101" s="55">
        <v>30</v>
      </c>
      <c r="M101" s="55">
        <v>80.8</v>
      </c>
      <c r="N101" s="64" t="s">
        <v>110</v>
      </c>
      <c r="O101" s="64"/>
      <c r="P101" s="64" t="s">
        <v>111</v>
      </c>
      <c r="Q101" s="64"/>
      <c r="R101" s="61"/>
    </row>
    <row r="102" ht="26" customHeight="1" spans="1:18">
      <c r="A102" s="36"/>
      <c r="B102" s="37"/>
      <c r="C102" s="37"/>
      <c r="D102" s="37"/>
      <c r="E102" s="38"/>
      <c r="F102" s="38"/>
      <c r="G102" s="41"/>
      <c r="H102" s="41"/>
      <c r="I102" s="42" t="s">
        <v>26</v>
      </c>
      <c r="J102" s="55">
        <v>253</v>
      </c>
      <c r="K102" s="55">
        <v>253</v>
      </c>
      <c r="L102" s="55"/>
      <c r="M102" s="55"/>
      <c r="N102" s="64"/>
      <c r="O102" s="64"/>
      <c r="P102" s="64"/>
      <c r="Q102" s="64"/>
      <c r="R102" s="61"/>
    </row>
    <row r="103" ht="26" customHeight="1" spans="1:18">
      <c r="A103" s="36"/>
      <c r="B103" s="37"/>
      <c r="C103" s="37"/>
      <c r="D103" s="37"/>
      <c r="E103" s="38"/>
      <c r="F103" s="38"/>
      <c r="G103" s="41"/>
      <c r="H103" s="41"/>
      <c r="I103" s="42" t="s">
        <v>27</v>
      </c>
      <c r="J103" s="55">
        <v>37</v>
      </c>
      <c r="K103" s="55">
        <v>37</v>
      </c>
      <c r="L103" s="55"/>
      <c r="M103" s="55"/>
      <c r="N103" s="64"/>
      <c r="O103" s="64"/>
      <c r="P103" s="64"/>
      <c r="Q103" s="64"/>
      <c r="R103" s="61"/>
    </row>
    <row r="104" ht="26" customHeight="1" spans="1:18">
      <c r="A104" s="36"/>
      <c r="B104" s="37"/>
      <c r="C104" s="37"/>
      <c r="D104" s="37"/>
      <c r="E104" s="38"/>
      <c r="F104" s="38"/>
      <c r="G104" s="41"/>
      <c r="H104" s="41"/>
      <c r="I104" s="42" t="s">
        <v>28</v>
      </c>
      <c r="J104" s="55"/>
      <c r="K104" s="55"/>
      <c r="L104" s="55"/>
      <c r="M104" s="55"/>
      <c r="N104" s="64"/>
      <c r="O104" s="64"/>
      <c r="P104" s="64"/>
      <c r="Q104" s="64"/>
      <c r="R104" s="61"/>
    </row>
    <row r="105" ht="26" customHeight="1" spans="1:18">
      <c r="A105" s="36"/>
      <c r="B105" s="37"/>
      <c r="C105" s="37"/>
      <c r="D105" s="37"/>
      <c r="E105" s="38"/>
      <c r="F105" s="38"/>
      <c r="G105" s="41"/>
      <c r="H105" s="41"/>
      <c r="I105" s="42" t="s">
        <v>29</v>
      </c>
      <c r="J105" s="55"/>
      <c r="K105" s="55"/>
      <c r="L105" s="55"/>
      <c r="M105" s="55"/>
      <c r="N105" s="64"/>
      <c r="O105" s="64"/>
      <c r="P105" s="64"/>
      <c r="Q105" s="64"/>
      <c r="R105" s="61"/>
    </row>
    <row r="106" ht="26" customHeight="1" spans="1:18">
      <c r="A106" s="36">
        <v>2</v>
      </c>
      <c r="B106" s="37" t="s">
        <v>32</v>
      </c>
      <c r="C106" s="37" t="s">
        <v>106</v>
      </c>
      <c r="D106" s="62" t="s">
        <v>112</v>
      </c>
      <c r="E106" s="38" t="s">
        <v>113</v>
      </c>
      <c r="F106" s="38" t="s">
        <v>114</v>
      </c>
      <c r="G106" s="39">
        <v>45170</v>
      </c>
      <c r="H106" s="39">
        <v>45444</v>
      </c>
      <c r="I106" s="42" t="s">
        <v>12</v>
      </c>
      <c r="J106" s="55">
        <f>SUM(J107:J110)</f>
        <v>539</v>
      </c>
      <c r="K106" s="55">
        <f>SUM(K107:K110)</f>
        <v>539</v>
      </c>
      <c r="L106" s="55">
        <v>55</v>
      </c>
      <c r="M106" s="55">
        <v>173.3</v>
      </c>
      <c r="N106" s="64" t="s">
        <v>115</v>
      </c>
      <c r="O106" s="64"/>
      <c r="P106" s="64" t="s">
        <v>116</v>
      </c>
      <c r="Q106" s="64"/>
      <c r="R106" s="61"/>
    </row>
    <row r="107" ht="26" customHeight="1" spans="1:18">
      <c r="A107" s="36"/>
      <c r="B107" s="37"/>
      <c r="C107" s="37"/>
      <c r="D107" s="62"/>
      <c r="E107" s="38"/>
      <c r="F107" s="38"/>
      <c r="G107" s="41"/>
      <c r="H107" s="41"/>
      <c r="I107" s="42" t="s">
        <v>26</v>
      </c>
      <c r="J107" s="56">
        <v>456</v>
      </c>
      <c r="K107" s="56">
        <v>456</v>
      </c>
      <c r="L107" s="55"/>
      <c r="M107" s="55"/>
      <c r="N107" s="64"/>
      <c r="O107" s="64"/>
      <c r="P107" s="64"/>
      <c r="Q107" s="64"/>
      <c r="R107" s="61"/>
    </row>
    <row r="108" ht="26" customHeight="1" spans="1:18">
      <c r="A108" s="36"/>
      <c r="B108" s="37"/>
      <c r="C108" s="37"/>
      <c r="D108" s="62"/>
      <c r="E108" s="38"/>
      <c r="F108" s="38"/>
      <c r="G108" s="41"/>
      <c r="H108" s="41"/>
      <c r="I108" s="42" t="s">
        <v>27</v>
      </c>
      <c r="J108" s="56">
        <v>83</v>
      </c>
      <c r="K108" s="56">
        <v>83</v>
      </c>
      <c r="L108" s="55"/>
      <c r="M108" s="55"/>
      <c r="N108" s="64"/>
      <c r="O108" s="64"/>
      <c r="P108" s="64"/>
      <c r="Q108" s="64"/>
      <c r="R108" s="61"/>
    </row>
    <row r="109" ht="26" customHeight="1" spans="1:18">
      <c r="A109" s="36"/>
      <c r="B109" s="37"/>
      <c r="C109" s="37"/>
      <c r="D109" s="62"/>
      <c r="E109" s="38"/>
      <c r="F109" s="38"/>
      <c r="G109" s="41"/>
      <c r="H109" s="41"/>
      <c r="I109" s="42" t="s">
        <v>28</v>
      </c>
      <c r="J109" s="55"/>
      <c r="K109" s="55"/>
      <c r="L109" s="55"/>
      <c r="M109" s="55"/>
      <c r="N109" s="64"/>
      <c r="O109" s="64"/>
      <c r="P109" s="64"/>
      <c r="Q109" s="64"/>
      <c r="R109" s="61"/>
    </row>
    <row r="110" ht="26" customHeight="1" spans="1:18">
      <c r="A110" s="36"/>
      <c r="B110" s="37"/>
      <c r="C110" s="37"/>
      <c r="D110" s="62"/>
      <c r="E110" s="38"/>
      <c r="F110" s="38"/>
      <c r="G110" s="41"/>
      <c r="H110" s="41"/>
      <c r="I110" s="42" t="s">
        <v>29</v>
      </c>
      <c r="J110" s="55"/>
      <c r="K110" s="55"/>
      <c r="L110" s="55"/>
      <c r="M110" s="55"/>
      <c r="N110" s="64"/>
      <c r="O110" s="64"/>
      <c r="P110" s="64"/>
      <c r="Q110" s="64"/>
      <c r="R110" s="61"/>
    </row>
    <row r="111" ht="26" customHeight="1" spans="1:18">
      <c r="A111" s="36">
        <v>3</v>
      </c>
      <c r="B111" s="37" t="s">
        <v>32</v>
      </c>
      <c r="C111" s="37" t="s">
        <v>106</v>
      </c>
      <c r="D111" s="37" t="s">
        <v>117</v>
      </c>
      <c r="E111" s="38" t="s">
        <v>118</v>
      </c>
      <c r="F111" s="38" t="s">
        <v>119</v>
      </c>
      <c r="G111" s="41">
        <v>45170</v>
      </c>
      <c r="H111" s="39">
        <v>45350</v>
      </c>
      <c r="I111" s="42" t="s">
        <v>12</v>
      </c>
      <c r="J111" s="55">
        <f>SUM(J112:J115)</f>
        <v>609</v>
      </c>
      <c r="K111" s="55">
        <f>SUM(K112:K115)</f>
        <v>609</v>
      </c>
      <c r="L111" s="55">
        <v>45</v>
      </c>
      <c r="M111" s="55">
        <v>161.59</v>
      </c>
      <c r="N111" s="64" t="s">
        <v>120</v>
      </c>
      <c r="O111" s="64"/>
      <c r="P111" s="64" t="s">
        <v>121</v>
      </c>
      <c r="Q111" s="64"/>
      <c r="R111" s="61"/>
    </row>
    <row r="112" ht="26" customHeight="1" spans="1:18">
      <c r="A112" s="36"/>
      <c r="B112" s="37"/>
      <c r="C112" s="37"/>
      <c r="D112" s="37"/>
      <c r="E112" s="38"/>
      <c r="F112" s="38"/>
      <c r="G112" s="41"/>
      <c r="H112" s="39"/>
      <c r="I112" s="42" t="s">
        <v>26</v>
      </c>
      <c r="J112" s="55">
        <v>534</v>
      </c>
      <c r="K112" s="55">
        <v>534</v>
      </c>
      <c r="L112" s="55"/>
      <c r="M112" s="55"/>
      <c r="N112" s="64"/>
      <c r="O112" s="64"/>
      <c r="P112" s="64"/>
      <c r="Q112" s="64"/>
      <c r="R112" s="61"/>
    </row>
    <row r="113" ht="26" customHeight="1" spans="1:18">
      <c r="A113" s="36"/>
      <c r="B113" s="37"/>
      <c r="C113" s="37"/>
      <c r="D113" s="37"/>
      <c r="E113" s="38"/>
      <c r="F113" s="38"/>
      <c r="G113" s="41"/>
      <c r="H113" s="39"/>
      <c r="I113" s="42" t="s">
        <v>27</v>
      </c>
      <c r="J113" s="55">
        <v>75</v>
      </c>
      <c r="K113" s="55">
        <v>75</v>
      </c>
      <c r="L113" s="55"/>
      <c r="M113" s="55"/>
      <c r="N113" s="64"/>
      <c r="O113" s="64"/>
      <c r="P113" s="64"/>
      <c r="Q113" s="64"/>
      <c r="R113" s="61"/>
    </row>
    <row r="114" ht="26" customHeight="1" spans="1:18">
      <c r="A114" s="36"/>
      <c r="B114" s="37"/>
      <c r="C114" s="37"/>
      <c r="D114" s="37"/>
      <c r="E114" s="38"/>
      <c r="F114" s="38"/>
      <c r="G114" s="41"/>
      <c r="H114" s="39"/>
      <c r="I114" s="42" t="s">
        <v>28</v>
      </c>
      <c r="J114" s="55"/>
      <c r="K114" s="55"/>
      <c r="L114" s="55"/>
      <c r="M114" s="55"/>
      <c r="N114" s="64"/>
      <c r="O114" s="64"/>
      <c r="P114" s="64"/>
      <c r="Q114" s="64"/>
      <c r="R114" s="61"/>
    </row>
    <row r="115" ht="26" customHeight="1" spans="1:18">
      <c r="A115" s="36"/>
      <c r="B115" s="37"/>
      <c r="C115" s="37"/>
      <c r="D115" s="37"/>
      <c r="E115" s="38"/>
      <c r="F115" s="38"/>
      <c r="G115" s="41"/>
      <c r="H115" s="39"/>
      <c r="I115" s="42" t="s">
        <v>29</v>
      </c>
      <c r="J115" s="55"/>
      <c r="K115" s="55"/>
      <c r="L115" s="55"/>
      <c r="M115" s="55"/>
      <c r="N115" s="64"/>
      <c r="O115" s="64"/>
      <c r="P115" s="64"/>
      <c r="Q115" s="64"/>
      <c r="R115" s="61"/>
    </row>
    <row r="116" ht="26" customHeight="1" spans="1:18">
      <c r="A116" s="26" t="s">
        <v>122</v>
      </c>
      <c r="B116" s="35" t="s">
        <v>24</v>
      </c>
      <c r="C116" s="28" t="s">
        <v>123</v>
      </c>
      <c r="D116" s="28"/>
      <c r="E116" s="30"/>
      <c r="F116" s="30"/>
      <c r="G116" s="33"/>
      <c r="H116" s="33"/>
      <c r="I116" s="52" t="s">
        <v>12</v>
      </c>
      <c r="J116" s="65">
        <f>SUM(J121,J126)</f>
        <v>967</v>
      </c>
      <c r="K116" s="65">
        <f t="shared" ref="K116:K120" si="6">SUM(K121,K126)</f>
        <v>967</v>
      </c>
      <c r="L116" s="53">
        <f>SUM(L121:L130)</f>
        <v>93</v>
      </c>
      <c r="M116" s="53">
        <f>SUM(M121:M130)</f>
        <v>245.25</v>
      </c>
      <c r="N116" s="54"/>
      <c r="O116" s="54"/>
      <c r="P116" s="54"/>
      <c r="Q116" s="54"/>
      <c r="R116" s="60"/>
    </row>
    <row r="117" ht="26" customHeight="1" spans="1:18">
      <c r="A117" s="26"/>
      <c r="B117" s="35"/>
      <c r="C117" s="28"/>
      <c r="D117" s="28"/>
      <c r="E117" s="30"/>
      <c r="F117" s="30"/>
      <c r="G117" s="33"/>
      <c r="H117" s="33"/>
      <c r="I117" s="52" t="s">
        <v>26</v>
      </c>
      <c r="J117" s="65">
        <f>SUM(J122,J127)</f>
        <v>779</v>
      </c>
      <c r="K117" s="65">
        <f t="shared" si="6"/>
        <v>779</v>
      </c>
      <c r="L117" s="53"/>
      <c r="M117" s="53"/>
      <c r="N117" s="54"/>
      <c r="O117" s="54"/>
      <c r="P117" s="54"/>
      <c r="Q117" s="54"/>
      <c r="R117" s="60"/>
    </row>
    <row r="118" ht="26" customHeight="1" spans="1:18">
      <c r="A118" s="26"/>
      <c r="B118" s="35"/>
      <c r="C118" s="28"/>
      <c r="D118" s="28"/>
      <c r="E118" s="30"/>
      <c r="F118" s="30"/>
      <c r="G118" s="33"/>
      <c r="H118" s="33"/>
      <c r="I118" s="52" t="s">
        <v>27</v>
      </c>
      <c r="J118" s="65">
        <f>SUM(J123,J128)</f>
        <v>188</v>
      </c>
      <c r="K118" s="65">
        <f t="shared" si="6"/>
        <v>188</v>
      </c>
      <c r="L118" s="53"/>
      <c r="M118" s="53"/>
      <c r="N118" s="54"/>
      <c r="O118" s="54"/>
      <c r="P118" s="54"/>
      <c r="Q118" s="54"/>
      <c r="R118" s="60"/>
    </row>
    <row r="119" ht="26" customHeight="1" spans="1:18">
      <c r="A119" s="26"/>
      <c r="B119" s="35"/>
      <c r="C119" s="28"/>
      <c r="D119" s="28"/>
      <c r="E119" s="30"/>
      <c r="F119" s="30"/>
      <c r="G119" s="33"/>
      <c r="H119" s="33"/>
      <c r="I119" s="52" t="s">
        <v>28</v>
      </c>
      <c r="J119" s="65">
        <f>SUM(J124,J129)</f>
        <v>0</v>
      </c>
      <c r="K119" s="65">
        <f t="shared" si="6"/>
        <v>0</v>
      </c>
      <c r="L119" s="53"/>
      <c r="M119" s="53"/>
      <c r="N119" s="54"/>
      <c r="O119" s="54"/>
      <c r="P119" s="54"/>
      <c r="Q119" s="54"/>
      <c r="R119" s="60"/>
    </row>
    <row r="120" ht="26" customHeight="1" spans="1:18">
      <c r="A120" s="26"/>
      <c r="B120" s="35"/>
      <c r="C120" s="28"/>
      <c r="D120" s="28"/>
      <c r="E120" s="30"/>
      <c r="F120" s="30"/>
      <c r="G120" s="33"/>
      <c r="H120" s="33"/>
      <c r="I120" s="52" t="s">
        <v>29</v>
      </c>
      <c r="J120" s="65">
        <f>SUM(J125,J130)</f>
        <v>0</v>
      </c>
      <c r="K120" s="65">
        <f t="shared" si="6"/>
        <v>0</v>
      </c>
      <c r="L120" s="53"/>
      <c r="M120" s="53"/>
      <c r="N120" s="54"/>
      <c r="O120" s="54"/>
      <c r="P120" s="54"/>
      <c r="Q120" s="54"/>
      <c r="R120" s="60"/>
    </row>
    <row r="121" ht="26" customHeight="1" spans="1:18">
      <c r="A121" s="36">
        <v>1</v>
      </c>
      <c r="B121" s="37" t="s">
        <v>32</v>
      </c>
      <c r="C121" s="37" t="s">
        <v>123</v>
      </c>
      <c r="D121" s="37" t="s">
        <v>124</v>
      </c>
      <c r="E121" s="38" t="s">
        <v>125</v>
      </c>
      <c r="F121" s="38" t="s">
        <v>126</v>
      </c>
      <c r="G121" s="41">
        <v>45170</v>
      </c>
      <c r="H121" s="41">
        <v>45352</v>
      </c>
      <c r="I121" s="42" t="s">
        <v>12</v>
      </c>
      <c r="J121" s="66">
        <f>SUM(J122:J125)</f>
        <v>260</v>
      </c>
      <c r="K121" s="66">
        <f>SUM(K122:K125)</f>
        <v>260</v>
      </c>
      <c r="L121" s="55">
        <v>41</v>
      </c>
      <c r="M121" s="55">
        <v>69.94</v>
      </c>
      <c r="N121" s="56" t="s">
        <v>127</v>
      </c>
      <c r="O121" s="56"/>
      <c r="P121" s="56" t="s">
        <v>128</v>
      </c>
      <c r="Q121" s="56"/>
      <c r="R121" s="61"/>
    </row>
    <row r="122" ht="26" customHeight="1" spans="1:18">
      <c r="A122" s="36"/>
      <c r="B122" s="37"/>
      <c r="C122" s="37"/>
      <c r="D122" s="37"/>
      <c r="E122" s="38"/>
      <c r="F122" s="38"/>
      <c r="G122" s="41"/>
      <c r="H122" s="41"/>
      <c r="I122" s="42" t="s">
        <v>26</v>
      </c>
      <c r="J122" s="66">
        <v>207</v>
      </c>
      <c r="K122" s="66">
        <v>207</v>
      </c>
      <c r="L122" s="55"/>
      <c r="M122" s="55"/>
      <c r="N122" s="56"/>
      <c r="O122" s="56"/>
      <c r="P122" s="56"/>
      <c r="Q122" s="56"/>
      <c r="R122" s="61"/>
    </row>
    <row r="123" ht="26" customHeight="1" spans="1:18">
      <c r="A123" s="36"/>
      <c r="B123" s="37"/>
      <c r="C123" s="37"/>
      <c r="D123" s="37"/>
      <c r="E123" s="38"/>
      <c r="F123" s="38"/>
      <c r="G123" s="41"/>
      <c r="H123" s="41"/>
      <c r="I123" s="42" t="s">
        <v>27</v>
      </c>
      <c r="J123" s="66">
        <v>53</v>
      </c>
      <c r="K123" s="66">
        <v>53</v>
      </c>
      <c r="L123" s="55"/>
      <c r="M123" s="55"/>
      <c r="N123" s="56"/>
      <c r="O123" s="56"/>
      <c r="P123" s="56"/>
      <c r="Q123" s="56"/>
      <c r="R123" s="61"/>
    </row>
    <row r="124" ht="26" customHeight="1" spans="1:18">
      <c r="A124" s="36"/>
      <c r="B124" s="37"/>
      <c r="C124" s="37"/>
      <c r="D124" s="37"/>
      <c r="E124" s="38"/>
      <c r="F124" s="38"/>
      <c r="G124" s="41"/>
      <c r="H124" s="41"/>
      <c r="I124" s="42" t="s">
        <v>28</v>
      </c>
      <c r="J124" s="55"/>
      <c r="K124" s="55"/>
      <c r="L124" s="55"/>
      <c r="M124" s="55"/>
      <c r="N124" s="56"/>
      <c r="O124" s="56"/>
      <c r="P124" s="56"/>
      <c r="Q124" s="56"/>
      <c r="R124" s="61"/>
    </row>
    <row r="125" ht="26" customHeight="1" spans="1:18">
      <c r="A125" s="36"/>
      <c r="B125" s="37"/>
      <c r="C125" s="37"/>
      <c r="D125" s="37"/>
      <c r="E125" s="38"/>
      <c r="F125" s="38"/>
      <c r="G125" s="41"/>
      <c r="H125" s="41"/>
      <c r="I125" s="42" t="s">
        <v>29</v>
      </c>
      <c r="J125" s="55"/>
      <c r="K125" s="55"/>
      <c r="L125" s="55"/>
      <c r="M125" s="55"/>
      <c r="N125" s="56"/>
      <c r="O125" s="56"/>
      <c r="P125" s="56"/>
      <c r="Q125" s="56"/>
      <c r="R125" s="61"/>
    </row>
    <row r="126" ht="26" customHeight="1" spans="1:18">
      <c r="A126" s="36">
        <v>2</v>
      </c>
      <c r="B126" s="37" t="s">
        <v>32</v>
      </c>
      <c r="C126" s="37" t="s">
        <v>123</v>
      </c>
      <c r="D126" s="37" t="s">
        <v>129</v>
      </c>
      <c r="E126" s="38" t="s">
        <v>130</v>
      </c>
      <c r="F126" s="38" t="s">
        <v>131</v>
      </c>
      <c r="G126" s="39">
        <v>45170</v>
      </c>
      <c r="H126" s="39">
        <v>45261</v>
      </c>
      <c r="I126" s="42" t="s">
        <v>12</v>
      </c>
      <c r="J126" s="66">
        <f>SUM(J127:J130)</f>
        <v>707</v>
      </c>
      <c r="K126" s="66">
        <f>SUM(K127:K130)</f>
        <v>707</v>
      </c>
      <c r="L126" s="55">
        <v>52</v>
      </c>
      <c r="M126" s="55">
        <v>175.31</v>
      </c>
      <c r="N126" s="56" t="s">
        <v>132</v>
      </c>
      <c r="O126" s="56"/>
      <c r="P126" s="56" t="s">
        <v>133</v>
      </c>
      <c r="Q126" s="56"/>
      <c r="R126" s="61"/>
    </row>
    <row r="127" ht="26" customHeight="1" spans="1:18">
      <c r="A127" s="36"/>
      <c r="B127" s="37"/>
      <c r="C127" s="37"/>
      <c r="D127" s="37"/>
      <c r="E127" s="38"/>
      <c r="F127" s="38"/>
      <c r="G127" s="41"/>
      <c r="H127" s="41"/>
      <c r="I127" s="42" t="s">
        <v>26</v>
      </c>
      <c r="J127" s="55">
        <v>572</v>
      </c>
      <c r="K127" s="55">
        <v>572</v>
      </c>
      <c r="L127" s="55"/>
      <c r="M127" s="55"/>
      <c r="N127" s="56"/>
      <c r="O127" s="56"/>
      <c r="P127" s="56"/>
      <c r="Q127" s="56"/>
      <c r="R127" s="61"/>
    </row>
    <row r="128" ht="26" customHeight="1" spans="1:18">
      <c r="A128" s="36"/>
      <c r="B128" s="37"/>
      <c r="C128" s="37"/>
      <c r="D128" s="37"/>
      <c r="E128" s="38"/>
      <c r="F128" s="38"/>
      <c r="G128" s="41"/>
      <c r="H128" s="41"/>
      <c r="I128" s="42" t="s">
        <v>27</v>
      </c>
      <c r="J128" s="55">
        <v>135</v>
      </c>
      <c r="K128" s="55">
        <v>135</v>
      </c>
      <c r="L128" s="55"/>
      <c r="M128" s="55"/>
      <c r="N128" s="56"/>
      <c r="O128" s="56"/>
      <c r="P128" s="56"/>
      <c r="Q128" s="56"/>
      <c r="R128" s="61"/>
    </row>
    <row r="129" ht="26" customHeight="1" spans="1:18">
      <c r="A129" s="36"/>
      <c r="B129" s="37"/>
      <c r="C129" s="37"/>
      <c r="D129" s="37"/>
      <c r="E129" s="38"/>
      <c r="F129" s="38"/>
      <c r="G129" s="41"/>
      <c r="H129" s="41"/>
      <c r="I129" s="42" t="s">
        <v>28</v>
      </c>
      <c r="J129" s="55"/>
      <c r="K129" s="55"/>
      <c r="L129" s="55"/>
      <c r="M129" s="55"/>
      <c r="N129" s="56"/>
      <c r="O129" s="56"/>
      <c r="P129" s="56"/>
      <c r="Q129" s="56"/>
      <c r="R129" s="61"/>
    </row>
    <row r="130" ht="26" customHeight="1" spans="1:18">
      <c r="A130" s="36"/>
      <c r="B130" s="37"/>
      <c r="C130" s="37"/>
      <c r="D130" s="37"/>
      <c r="E130" s="38"/>
      <c r="F130" s="38"/>
      <c r="G130" s="41"/>
      <c r="H130" s="41"/>
      <c r="I130" s="42" t="s">
        <v>29</v>
      </c>
      <c r="J130" s="55"/>
      <c r="K130" s="55"/>
      <c r="L130" s="55"/>
      <c r="M130" s="55"/>
      <c r="N130" s="56"/>
      <c r="O130" s="56"/>
      <c r="P130" s="56"/>
      <c r="Q130" s="56"/>
      <c r="R130" s="61"/>
    </row>
    <row r="131" ht="26" customHeight="1" spans="1:18">
      <c r="A131" s="26" t="s">
        <v>134</v>
      </c>
      <c r="B131" s="35" t="s">
        <v>24</v>
      </c>
      <c r="C131" s="35" t="s">
        <v>135</v>
      </c>
      <c r="D131" s="29"/>
      <c r="E131" s="31"/>
      <c r="F131" s="31"/>
      <c r="G131" s="67"/>
      <c r="H131" s="33"/>
      <c r="I131" s="52" t="s">
        <v>12</v>
      </c>
      <c r="J131" s="53">
        <f>SUM(J136,J141,J146,J151,J156,J161)</f>
        <v>4429</v>
      </c>
      <c r="K131" s="53">
        <f t="shared" ref="K131:K135" si="7">SUM(K136,K141,K146,K151,K156,K161)</f>
        <v>4429</v>
      </c>
      <c r="L131" s="53">
        <f>SUM(L136:L165)</f>
        <v>551</v>
      </c>
      <c r="M131" s="53">
        <f>SUM(M136:M165)</f>
        <v>1180.71</v>
      </c>
      <c r="N131" s="54"/>
      <c r="O131" s="54"/>
      <c r="P131" s="54"/>
      <c r="Q131" s="54"/>
      <c r="R131" s="60"/>
    </row>
    <row r="132" ht="26" customHeight="1" spans="1:18">
      <c r="A132" s="26"/>
      <c r="B132" s="35"/>
      <c r="C132" s="28"/>
      <c r="D132" s="29"/>
      <c r="E132" s="31"/>
      <c r="F132" s="31"/>
      <c r="G132" s="67"/>
      <c r="H132" s="33"/>
      <c r="I132" s="52" t="s">
        <v>26</v>
      </c>
      <c r="J132" s="53">
        <f>SUM(J137,J142,J147,J152,J157,J162)</f>
        <v>3731</v>
      </c>
      <c r="K132" s="53">
        <f t="shared" si="7"/>
        <v>3731</v>
      </c>
      <c r="L132" s="53"/>
      <c r="M132" s="53"/>
      <c r="N132" s="54"/>
      <c r="O132" s="54"/>
      <c r="P132" s="54"/>
      <c r="Q132" s="54"/>
      <c r="R132" s="60"/>
    </row>
    <row r="133" ht="26" customHeight="1" spans="1:18">
      <c r="A133" s="26"/>
      <c r="B133" s="35"/>
      <c r="C133" s="28"/>
      <c r="D133" s="29"/>
      <c r="E133" s="31"/>
      <c r="F133" s="31"/>
      <c r="G133" s="67"/>
      <c r="H133" s="33"/>
      <c r="I133" s="52" t="s">
        <v>27</v>
      </c>
      <c r="J133" s="53">
        <f>SUM(J138,J143,J148,J153,J158,J163)</f>
        <v>70</v>
      </c>
      <c r="K133" s="53">
        <f t="shared" si="7"/>
        <v>70</v>
      </c>
      <c r="L133" s="53"/>
      <c r="M133" s="53"/>
      <c r="N133" s="54"/>
      <c r="O133" s="54"/>
      <c r="P133" s="54"/>
      <c r="Q133" s="54"/>
      <c r="R133" s="60"/>
    </row>
    <row r="134" ht="26" customHeight="1" spans="1:18">
      <c r="A134" s="26"/>
      <c r="B134" s="35"/>
      <c r="C134" s="28"/>
      <c r="D134" s="29"/>
      <c r="E134" s="31"/>
      <c r="F134" s="31"/>
      <c r="G134" s="67"/>
      <c r="H134" s="33"/>
      <c r="I134" s="52" t="s">
        <v>28</v>
      </c>
      <c r="J134" s="53">
        <f>SUM(J139,J144,J149,J154,J159,J164)</f>
        <v>165</v>
      </c>
      <c r="K134" s="53">
        <f t="shared" si="7"/>
        <v>165</v>
      </c>
      <c r="L134" s="53"/>
      <c r="M134" s="53"/>
      <c r="N134" s="54"/>
      <c r="O134" s="54"/>
      <c r="P134" s="54"/>
      <c r="Q134" s="54"/>
      <c r="R134" s="60"/>
    </row>
    <row r="135" ht="26" customHeight="1" spans="1:18">
      <c r="A135" s="26"/>
      <c r="B135" s="35"/>
      <c r="C135" s="28"/>
      <c r="D135" s="29"/>
      <c r="E135" s="31"/>
      <c r="F135" s="31"/>
      <c r="G135" s="67"/>
      <c r="H135" s="33"/>
      <c r="I135" s="52" t="s">
        <v>29</v>
      </c>
      <c r="J135" s="53">
        <f>SUM(J140,J145,J150,J155,J160,J165)</f>
        <v>463</v>
      </c>
      <c r="K135" s="53">
        <f t="shared" si="7"/>
        <v>463</v>
      </c>
      <c r="L135" s="53"/>
      <c r="M135" s="53"/>
      <c r="N135" s="54"/>
      <c r="O135" s="54"/>
      <c r="P135" s="54"/>
      <c r="Q135" s="54"/>
      <c r="R135" s="60"/>
    </row>
    <row r="136" ht="26" customHeight="1" spans="1:18">
      <c r="A136" s="36">
        <v>1</v>
      </c>
      <c r="B136" s="43" t="s">
        <v>32</v>
      </c>
      <c r="C136" s="43" t="s">
        <v>135</v>
      </c>
      <c r="D136" s="43" t="s">
        <v>136</v>
      </c>
      <c r="E136" s="42" t="s">
        <v>137</v>
      </c>
      <c r="F136" s="42" t="s">
        <v>138</v>
      </c>
      <c r="G136" s="68">
        <v>45170</v>
      </c>
      <c r="H136" s="41">
        <v>45536</v>
      </c>
      <c r="I136" s="42" t="s">
        <v>12</v>
      </c>
      <c r="J136" s="55">
        <f>J137+J139</f>
        <v>650</v>
      </c>
      <c r="K136" s="55">
        <f>K137+K139</f>
        <v>650</v>
      </c>
      <c r="L136" s="55">
        <v>42</v>
      </c>
      <c r="M136" s="55">
        <v>195</v>
      </c>
      <c r="N136" s="56" t="s">
        <v>139</v>
      </c>
      <c r="O136" s="56"/>
      <c r="P136" s="56" t="s">
        <v>140</v>
      </c>
      <c r="Q136" s="56"/>
      <c r="R136" s="61"/>
    </row>
    <row r="137" ht="26" customHeight="1" spans="1:18">
      <c r="A137" s="36"/>
      <c r="B137" s="37"/>
      <c r="C137" s="37"/>
      <c r="D137" s="37"/>
      <c r="E137" s="38"/>
      <c r="F137" s="38"/>
      <c r="G137" s="68"/>
      <c r="H137" s="41"/>
      <c r="I137" s="42" t="s">
        <v>26</v>
      </c>
      <c r="J137" s="55">
        <v>600</v>
      </c>
      <c r="K137" s="55">
        <v>600</v>
      </c>
      <c r="L137" s="55"/>
      <c r="M137" s="55"/>
      <c r="N137" s="56"/>
      <c r="O137" s="56"/>
      <c r="P137" s="56"/>
      <c r="Q137" s="56"/>
      <c r="R137" s="61"/>
    </row>
    <row r="138" ht="26" customHeight="1" spans="1:18">
      <c r="A138" s="36"/>
      <c r="B138" s="37"/>
      <c r="C138" s="37"/>
      <c r="D138" s="37"/>
      <c r="E138" s="38"/>
      <c r="F138" s="38"/>
      <c r="G138" s="68"/>
      <c r="H138" s="41"/>
      <c r="I138" s="42" t="s">
        <v>27</v>
      </c>
      <c r="J138" s="55"/>
      <c r="K138" s="55"/>
      <c r="L138" s="55"/>
      <c r="M138" s="55"/>
      <c r="N138" s="56"/>
      <c r="O138" s="56"/>
      <c r="P138" s="56"/>
      <c r="Q138" s="56"/>
      <c r="R138" s="61"/>
    </row>
    <row r="139" ht="26" customHeight="1" spans="1:18">
      <c r="A139" s="36"/>
      <c r="B139" s="37"/>
      <c r="C139" s="37"/>
      <c r="D139" s="37"/>
      <c r="E139" s="38"/>
      <c r="F139" s="38"/>
      <c r="G139" s="68"/>
      <c r="H139" s="41"/>
      <c r="I139" s="42" t="s">
        <v>28</v>
      </c>
      <c r="J139" s="55">
        <v>50</v>
      </c>
      <c r="K139" s="55">
        <v>50</v>
      </c>
      <c r="L139" s="55"/>
      <c r="M139" s="55"/>
      <c r="N139" s="56"/>
      <c r="O139" s="56"/>
      <c r="P139" s="56"/>
      <c r="Q139" s="56"/>
      <c r="R139" s="61"/>
    </row>
    <row r="140" ht="26" customHeight="1" spans="1:18">
      <c r="A140" s="36"/>
      <c r="B140" s="37"/>
      <c r="C140" s="37"/>
      <c r="D140" s="37"/>
      <c r="E140" s="38"/>
      <c r="F140" s="38"/>
      <c r="G140" s="68"/>
      <c r="H140" s="41"/>
      <c r="I140" s="42" t="s">
        <v>29</v>
      </c>
      <c r="J140" s="55"/>
      <c r="K140" s="55"/>
      <c r="L140" s="55"/>
      <c r="M140" s="55"/>
      <c r="N140" s="56"/>
      <c r="O140" s="56"/>
      <c r="P140" s="56"/>
      <c r="Q140" s="56"/>
      <c r="R140" s="61"/>
    </row>
    <row r="141" ht="26" customHeight="1" spans="1:18">
      <c r="A141" s="36">
        <v>2</v>
      </c>
      <c r="B141" s="43" t="s">
        <v>32</v>
      </c>
      <c r="C141" s="43" t="s">
        <v>135</v>
      </c>
      <c r="D141" s="43" t="s">
        <v>141</v>
      </c>
      <c r="E141" s="42" t="s">
        <v>142</v>
      </c>
      <c r="F141" s="42" t="s">
        <v>143</v>
      </c>
      <c r="G141" s="68">
        <v>45170</v>
      </c>
      <c r="H141" s="41">
        <v>45536</v>
      </c>
      <c r="I141" s="42" t="s">
        <v>12</v>
      </c>
      <c r="J141" s="55">
        <f>SUM(J142:J145)</f>
        <v>983</v>
      </c>
      <c r="K141" s="55">
        <f>SUM(K142:K145)</f>
        <v>983</v>
      </c>
      <c r="L141" s="55">
        <v>135</v>
      </c>
      <c r="M141" s="55">
        <v>255</v>
      </c>
      <c r="N141" s="56" t="s">
        <v>144</v>
      </c>
      <c r="O141" s="56"/>
      <c r="P141" s="56" t="s">
        <v>145</v>
      </c>
      <c r="Q141" s="56"/>
      <c r="R141" s="61"/>
    </row>
    <row r="142" ht="26" customHeight="1" spans="1:18">
      <c r="A142" s="36"/>
      <c r="B142" s="37"/>
      <c r="C142" s="37"/>
      <c r="D142" s="37"/>
      <c r="E142" s="38"/>
      <c r="F142" s="38"/>
      <c r="G142" s="68"/>
      <c r="H142" s="41"/>
      <c r="I142" s="42" t="s">
        <v>26</v>
      </c>
      <c r="J142" s="55">
        <v>800</v>
      </c>
      <c r="K142" s="55">
        <v>800</v>
      </c>
      <c r="L142" s="55"/>
      <c r="M142" s="55"/>
      <c r="N142" s="56"/>
      <c r="O142" s="56"/>
      <c r="P142" s="56"/>
      <c r="Q142" s="56"/>
      <c r="R142" s="61"/>
    </row>
    <row r="143" ht="26" customHeight="1" spans="1:18">
      <c r="A143" s="36"/>
      <c r="B143" s="37"/>
      <c r="C143" s="37"/>
      <c r="D143" s="37"/>
      <c r="E143" s="38"/>
      <c r="F143" s="38"/>
      <c r="G143" s="68"/>
      <c r="H143" s="41"/>
      <c r="I143" s="42" t="s">
        <v>27</v>
      </c>
      <c r="J143" s="55"/>
      <c r="K143" s="55"/>
      <c r="L143" s="55"/>
      <c r="M143" s="55"/>
      <c r="N143" s="56"/>
      <c r="O143" s="56"/>
      <c r="P143" s="56"/>
      <c r="Q143" s="56"/>
      <c r="R143" s="61"/>
    </row>
    <row r="144" ht="26" customHeight="1" spans="1:18">
      <c r="A144" s="36"/>
      <c r="B144" s="37"/>
      <c r="C144" s="37"/>
      <c r="D144" s="37"/>
      <c r="E144" s="38"/>
      <c r="F144" s="38"/>
      <c r="G144" s="68"/>
      <c r="H144" s="41"/>
      <c r="I144" s="42" t="s">
        <v>28</v>
      </c>
      <c r="J144" s="55"/>
      <c r="K144" s="55"/>
      <c r="L144" s="55"/>
      <c r="M144" s="55"/>
      <c r="N144" s="56"/>
      <c r="O144" s="56"/>
      <c r="P144" s="56"/>
      <c r="Q144" s="56"/>
      <c r="R144" s="61"/>
    </row>
    <row r="145" ht="26" customHeight="1" spans="1:18">
      <c r="A145" s="36"/>
      <c r="B145" s="37"/>
      <c r="C145" s="37"/>
      <c r="D145" s="37"/>
      <c r="E145" s="38"/>
      <c r="F145" s="38"/>
      <c r="G145" s="68"/>
      <c r="H145" s="41"/>
      <c r="I145" s="42" t="s">
        <v>29</v>
      </c>
      <c r="J145" s="55">
        <v>183</v>
      </c>
      <c r="K145" s="55">
        <v>183</v>
      </c>
      <c r="L145" s="55"/>
      <c r="M145" s="55"/>
      <c r="N145" s="56"/>
      <c r="O145" s="56"/>
      <c r="P145" s="56"/>
      <c r="Q145" s="56"/>
      <c r="R145" s="61"/>
    </row>
    <row r="146" ht="26" customHeight="1" spans="1:18">
      <c r="A146" s="36">
        <v>3</v>
      </c>
      <c r="B146" s="37" t="s">
        <v>32</v>
      </c>
      <c r="C146" s="43" t="s">
        <v>135</v>
      </c>
      <c r="D146" s="37" t="s">
        <v>146</v>
      </c>
      <c r="E146" s="38" t="s">
        <v>147</v>
      </c>
      <c r="F146" s="38" t="s">
        <v>148</v>
      </c>
      <c r="G146" s="68">
        <v>45170</v>
      </c>
      <c r="H146" s="41">
        <v>45536</v>
      </c>
      <c r="I146" s="42" t="s">
        <v>12</v>
      </c>
      <c r="J146" s="55">
        <f>SUM(J147:J150)</f>
        <v>980</v>
      </c>
      <c r="K146" s="55">
        <f>SUM(K147:K150)</f>
        <v>980</v>
      </c>
      <c r="L146" s="55">
        <v>70</v>
      </c>
      <c r="M146" s="55">
        <v>264.1</v>
      </c>
      <c r="N146" s="56" t="s">
        <v>149</v>
      </c>
      <c r="O146" s="56"/>
      <c r="P146" s="56" t="s">
        <v>150</v>
      </c>
      <c r="Q146" s="56"/>
      <c r="R146" s="61"/>
    </row>
    <row r="147" ht="26" customHeight="1" spans="1:18">
      <c r="A147" s="36"/>
      <c r="B147" s="37"/>
      <c r="C147" s="37"/>
      <c r="D147" s="37"/>
      <c r="E147" s="38"/>
      <c r="F147" s="38"/>
      <c r="G147" s="68"/>
      <c r="H147" s="41"/>
      <c r="I147" s="42" t="s">
        <v>26</v>
      </c>
      <c r="J147" s="55">
        <v>800</v>
      </c>
      <c r="K147" s="55">
        <v>800</v>
      </c>
      <c r="L147" s="55"/>
      <c r="M147" s="55"/>
      <c r="N147" s="56"/>
      <c r="O147" s="56"/>
      <c r="P147" s="56"/>
      <c r="Q147" s="56"/>
      <c r="R147" s="61"/>
    </row>
    <row r="148" ht="26" customHeight="1" spans="1:18">
      <c r="A148" s="36"/>
      <c r="B148" s="37"/>
      <c r="C148" s="37"/>
      <c r="D148" s="37"/>
      <c r="E148" s="38"/>
      <c r="F148" s="38"/>
      <c r="G148" s="68"/>
      <c r="H148" s="41"/>
      <c r="I148" s="42" t="s">
        <v>27</v>
      </c>
      <c r="J148" s="55"/>
      <c r="K148" s="55"/>
      <c r="L148" s="55"/>
      <c r="M148" s="55"/>
      <c r="N148" s="56"/>
      <c r="O148" s="56"/>
      <c r="P148" s="56"/>
      <c r="Q148" s="56"/>
      <c r="R148" s="61"/>
    </row>
    <row r="149" ht="26" customHeight="1" spans="1:18">
      <c r="A149" s="36"/>
      <c r="B149" s="37"/>
      <c r="C149" s="37"/>
      <c r="D149" s="37"/>
      <c r="E149" s="38"/>
      <c r="F149" s="38"/>
      <c r="G149" s="68"/>
      <c r="H149" s="41"/>
      <c r="I149" s="42" t="s">
        <v>28</v>
      </c>
      <c r="J149" s="55"/>
      <c r="K149" s="55"/>
      <c r="L149" s="55"/>
      <c r="M149" s="55"/>
      <c r="N149" s="56"/>
      <c r="O149" s="56"/>
      <c r="P149" s="56"/>
      <c r="Q149" s="56"/>
      <c r="R149" s="61"/>
    </row>
    <row r="150" ht="26" customHeight="1" spans="1:18">
      <c r="A150" s="36"/>
      <c r="B150" s="37"/>
      <c r="C150" s="37"/>
      <c r="D150" s="37"/>
      <c r="E150" s="38"/>
      <c r="F150" s="38"/>
      <c r="G150" s="68"/>
      <c r="H150" s="41"/>
      <c r="I150" s="42" t="s">
        <v>29</v>
      </c>
      <c r="J150" s="55">
        <v>180</v>
      </c>
      <c r="K150" s="55">
        <v>180</v>
      </c>
      <c r="L150" s="55"/>
      <c r="M150" s="55"/>
      <c r="N150" s="56"/>
      <c r="O150" s="56"/>
      <c r="P150" s="56"/>
      <c r="Q150" s="56"/>
      <c r="R150" s="61"/>
    </row>
    <row r="151" ht="26" customHeight="1" spans="1:18">
      <c r="A151" s="36">
        <v>4</v>
      </c>
      <c r="B151" s="43" t="s">
        <v>32</v>
      </c>
      <c r="C151" s="43" t="s">
        <v>135</v>
      </c>
      <c r="D151" s="43" t="s">
        <v>151</v>
      </c>
      <c r="E151" s="42" t="s">
        <v>152</v>
      </c>
      <c r="F151" s="42" t="s">
        <v>153</v>
      </c>
      <c r="G151" s="68">
        <v>45171</v>
      </c>
      <c r="H151" s="41">
        <v>45537</v>
      </c>
      <c r="I151" s="42" t="s">
        <v>12</v>
      </c>
      <c r="J151" s="57">
        <v>500</v>
      </c>
      <c r="K151" s="57">
        <v>500</v>
      </c>
      <c r="L151" s="57">
        <v>169</v>
      </c>
      <c r="M151" s="57">
        <v>125.23</v>
      </c>
      <c r="N151" s="56" t="s">
        <v>154</v>
      </c>
      <c r="O151" s="56"/>
      <c r="P151" s="56" t="s">
        <v>155</v>
      </c>
      <c r="Q151" s="56"/>
      <c r="R151" s="61"/>
    </row>
    <row r="152" ht="26" customHeight="1" spans="1:18">
      <c r="A152" s="36"/>
      <c r="B152" s="43"/>
      <c r="C152" s="43"/>
      <c r="D152" s="43"/>
      <c r="E152" s="42"/>
      <c r="F152" s="42"/>
      <c r="G152" s="68"/>
      <c r="H152" s="41"/>
      <c r="I152" s="42" t="s">
        <v>26</v>
      </c>
      <c r="J152" s="57">
        <v>400</v>
      </c>
      <c r="K152" s="57">
        <v>400</v>
      </c>
      <c r="L152" s="57"/>
      <c r="M152" s="57"/>
      <c r="N152" s="56"/>
      <c r="O152" s="56"/>
      <c r="P152" s="56"/>
      <c r="Q152" s="56"/>
      <c r="R152" s="61"/>
    </row>
    <row r="153" ht="26" customHeight="1" spans="1:18">
      <c r="A153" s="36"/>
      <c r="B153" s="43"/>
      <c r="C153" s="43"/>
      <c r="D153" s="43"/>
      <c r="E153" s="42"/>
      <c r="F153" s="42"/>
      <c r="G153" s="68"/>
      <c r="H153" s="41"/>
      <c r="I153" s="42" t="s">
        <v>27</v>
      </c>
      <c r="J153" s="57"/>
      <c r="K153" s="57"/>
      <c r="L153" s="57"/>
      <c r="M153" s="57"/>
      <c r="N153" s="56"/>
      <c r="O153" s="56"/>
      <c r="P153" s="56"/>
      <c r="Q153" s="56"/>
      <c r="R153" s="61"/>
    </row>
    <row r="154" ht="26" customHeight="1" spans="1:18">
      <c r="A154" s="36"/>
      <c r="B154" s="43"/>
      <c r="C154" s="43"/>
      <c r="D154" s="43"/>
      <c r="E154" s="42"/>
      <c r="F154" s="42"/>
      <c r="G154" s="68"/>
      <c r="H154" s="41"/>
      <c r="I154" s="42" t="s">
        <v>28</v>
      </c>
      <c r="J154" s="57"/>
      <c r="K154" s="57"/>
      <c r="L154" s="57"/>
      <c r="M154" s="57"/>
      <c r="N154" s="56"/>
      <c r="O154" s="56"/>
      <c r="P154" s="56"/>
      <c r="Q154" s="56"/>
      <c r="R154" s="61"/>
    </row>
    <row r="155" ht="26" customHeight="1" spans="1:18">
      <c r="A155" s="36"/>
      <c r="B155" s="43"/>
      <c r="C155" s="43"/>
      <c r="D155" s="43"/>
      <c r="E155" s="42"/>
      <c r="F155" s="42"/>
      <c r="G155" s="68"/>
      <c r="H155" s="41"/>
      <c r="I155" s="42" t="s">
        <v>29</v>
      </c>
      <c r="J155" s="57">
        <v>100</v>
      </c>
      <c r="K155" s="57">
        <v>100</v>
      </c>
      <c r="L155" s="57"/>
      <c r="M155" s="57"/>
      <c r="N155" s="56"/>
      <c r="O155" s="56"/>
      <c r="P155" s="56"/>
      <c r="Q155" s="56"/>
      <c r="R155" s="61"/>
    </row>
    <row r="156" ht="26" customHeight="1" spans="1:18">
      <c r="A156" s="36">
        <v>5</v>
      </c>
      <c r="B156" s="43" t="s">
        <v>24</v>
      </c>
      <c r="C156" s="43" t="s">
        <v>135</v>
      </c>
      <c r="D156" s="43" t="s">
        <v>156</v>
      </c>
      <c r="E156" s="42" t="s">
        <v>157</v>
      </c>
      <c r="F156" s="42" t="s">
        <v>158</v>
      </c>
      <c r="G156" s="68">
        <v>45171</v>
      </c>
      <c r="H156" s="41">
        <v>45537</v>
      </c>
      <c r="I156" s="42" t="s">
        <v>12</v>
      </c>
      <c r="J156" s="55">
        <f>SUM(J157:J158)</f>
        <v>700</v>
      </c>
      <c r="K156" s="55">
        <f>SUM(K157:K158)</f>
        <v>700</v>
      </c>
      <c r="L156" s="55">
        <v>75</v>
      </c>
      <c r="M156" s="55">
        <v>190.01</v>
      </c>
      <c r="N156" s="56" t="s">
        <v>159</v>
      </c>
      <c r="O156" s="56"/>
      <c r="P156" s="56" t="s">
        <v>160</v>
      </c>
      <c r="Q156" s="56"/>
      <c r="R156" s="61"/>
    </row>
    <row r="157" ht="26" customHeight="1" spans="1:18">
      <c r="A157" s="36"/>
      <c r="B157" s="37"/>
      <c r="C157" s="37"/>
      <c r="D157" s="37"/>
      <c r="E157" s="38"/>
      <c r="F157" s="38"/>
      <c r="G157" s="68"/>
      <c r="H157" s="41"/>
      <c r="I157" s="42" t="s">
        <v>26</v>
      </c>
      <c r="J157" s="55">
        <v>630</v>
      </c>
      <c r="K157" s="55">
        <v>630</v>
      </c>
      <c r="L157" s="55"/>
      <c r="M157" s="55"/>
      <c r="N157" s="56"/>
      <c r="O157" s="56"/>
      <c r="P157" s="56"/>
      <c r="Q157" s="56"/>
      <c r="R157" s="61"/>
    </row>
    <row r="158" ht="26" customHeight="1" spans="1:18">
      <c r="A158" s="36"/>
      <c r="B158" s="37"/>
      <c r="C158" s="37"/>
      <c r="D158" s="37"/>
      <c r="E158" s="38"/>
      <c r="F158" s="38"/>
      <c r="G158" s="68"/>
      <c r="H158" s="41"/>
      <c r="I158" s="42" t="s">
        <v>27</v>
      </c>
      <c r="J158" s="55">
        <v>70</v>
      </c>
      <c r="K158" s="55">
        <v>70</v>
      </c>
      <c r="L158" s="55"/>
      <c r="M158" s="55"/>
      <c r="N158" s="56"/>
      <c r="O158" s="56"/>
      <c r="P158" s="56"/>
      <c r="Q158" s="56"/>
      <c r="R158" s="61"/>
    </row>
    <row r="159" ht="26" customHeight="1" spans="1:18">
      <c r="A159" s="36"/>
      <c r="B159" s="37"/>
      <c r="C159" s="37"/>
      <c r="D159" s="37"/>
      <c r="E159" s="38"/>
      <c r="F159" s="38"/>
      <c r="G159" s="68"/>
      <c r="H159" s="41"/>
      <c r="I159" s="42" t="s">
        <v>28</v>
      </c>
      <c r="J159" s="55"/>
      <c r="K159" s="55"/>
      <c r="L159" s="55"/>
      <c r="M159" s="55"/>
      <c r="N159" s="56"/>
      <c r="O159" s="56"/>
      <c r="P159" s="56"/>
      <c r="Q159" s="56"/>
      <c r="R159" s="61"/>
    </row>
    <row r="160" ht="26" customHeight="1" spans="1:18">
      <c r="A160" s="36"/>
      <c r="B160" s="37"/>
      <c r="C160" s="37"/>
      <c r="D160" s="37"/>
      <c r="E160" s="38"/>
      <c r="F160" s="38"/>
      <c r="G160" s="68"/>
      <c r="H160" s="41"/>
      <c r="I160" s="42" t="s">
        <v>29</v>
      </c>
      <c r="J160" s="55"/>
      <c r="K160" s="55"/>
      <c r="L160" s="55"/>
      <c r="M160" s="55"/>
      <c r="N160" s="56"/>
      <c r="O160" s="56"/>
      <c r="P160" s="56"/>
      <c r="Q160" s="56"/>
      <c r="R160" s="61"/>
    </row>
    <row r="161" ht="26" customHeight="1" spans="1:18">
      <c r="A161" s="36">
        <v>6</v>
      </c>
      <c r="B161" s="43" t="s">
        <v>24</v>
      </c>
      <c r="C161" s="43" t="s">
        <v>135</v>
      </c>
      <c r="D161" s="43" t="s">
        <v>161</v>
      </c>
      <c r="E161" s="42" t="s">
        <v>162</v>
      </c>
      <c r="F161" s="42" t="s">
        <v>163</v>
      </c>
      <c r="G161" s="68">
        <v>45171</v>
      </c>
      <c r="H161" s="41">
        <v>45537</v>
      </c>
      <c r="I161" s="42" t="s">
        <v>12</v>
      </c>
      <c r="J161" s="55">
        <f>SUM(J162:J165)</f>
        <v>616</v>
      </c>
      <c r="K161" s="55">
        <f>SUM(K162:K165)</f>
        <v>616</v>
      </c>
      <c r="L161" s="55">
        <v>60</v>
      </c>
      <c r="M161" s="55">
        <v>151.37</v>
      </c>
      <c r="N161" s="56" t="s">
        <v>164</v>
      </c>
      <c r="O161" s="56"/>
      <c r="P161" s="56" t="s">
        <v>165</v>
      </c>
      <c r="Q161" s="56"/>
      <c r="R161" s="61"/>
    </row>
    <row r="162" ht="26" customHeight="1" spans="1:18">
      <c r="A162" s="36"/>
      <c r="B162" s="37"/>
      <c r="C162" s="37"/>
      <c r="D162" s="37"/>
      <c r="E162" s="38"/>
      <c r="F162" s="38"/>
      <c r="G162" s="68"/>
      <c r="H162" s="41"/>
      <c r="I162" s="42" t="s">
        <v>26</v>
      </c>
      <c r="J162" s="55">
        <v>501</v>
      </c>
      <c r="K162" s="55">
        <v>501</v>
      </c>
      <c r="L162" s="55"/>
      <c r="M162" s="55"/>
      <c r="N162" s="56"/>
      <c r="O162" s="56"/>
      <c r="P162" s="56"/>
      <c r="Q162" s="56"/>
      <c r="R162" s="61"/>
    </row>
    <row r="163" ht="26" customHeight="1" spans="1:18">
      <c r="A163" s="36"/>
      <c r="B163" s="37"/>
      <c r="C163" s="37"/>
      <c r="D163" s="37"/>
      <c r="E163" s="38"/>
      <c r="F163" s="38"/>
      <c r="G163" s="68"/>
      <c r="H163" s="41"/>
      <c r="I163" s="42" t="s">
        <v>27</v>
      </c>
      <c r="J163" s="55"/>
      <c r="K163" s="55"/>
      <c r="L163" s="55"/>
      <c r="M163" s="55"/>
      <c r="N163" s="56"/>
      <c r="O163" s="56"/>
      <c r="P163" s="56"/>
      <c r="Q163" s="56"/>
      <c r="R163" s="61"/>
    </row>
    <row r="164" ht="26" customHeight="1" spans="1:18">
      <c r="A164" s="36"/>
      <c r="B164" s="37"/>
      <c r="C164" s="37"/>
      <c r="D164" s="37"/>
      <c r="E164" s="38"/>
      <c r="F164" s="38"/>
      <c r="G164" s="68"/>
      <c r="H164" s="41"/>
      <c r="I164" s="42" t="s">
        <v>28</v>
      </c>
      <c r="J164" s="55">
        <v>115</v>
      </c>
      <c r="K164" s="55">
        <v>115</v>
      </c>
      <c r="L164" s="55"/>
      <c r="M164" s="55"/>
      <c r="N164" s="56"/>
      <c r="O164" s="56"/>
      <c r="P164" s="56"/>
      <c r="Q164" s="56"/>
      <c r="R164" s="61"/>
    </row>
    <row r="165" ht="26" customHeight="1" spans="1:18">
      <c r="A165" s="36"/>
      <c r="B165" s="37"/>
      <c r="C165" s="37"/>
      <c r="D165" s="37"/>
      <c r="E165" s="38"/>
      <c r="F165" s="38"/>
      <c r="G165" s="68"/>
      <c r="H165" s="41"/>
      <c r="I165" s="42" t="s">
        <v>29</v>
      </c>
      <c r="J165" s="55"/>
      <c r="K165" s="55"/>
      <c r="L165" s="55"/>
      <c r="M165" s="55"/>
      <c r="N165" s="56"/>
      <c r="O165" s="56"/>
      <c r="P165" s="56"/>
      <c r="Q165" s="56"/>
      <c r="R165" s="61"/>
    </row>
    <row r="166" ht="26" customHeight="1" spans="1:18">
      <c r="A166" s="69" t="s">
        <v>166</v>
      </c>
      <c r="B166" s="35" t="s">
        <v>24</v>
      </c>
      <c r="C166" s="35" t="s">
        <v>167</v>
      </c>
      <c r="D166" s="70"/>
      <c r="E166" s="71"/>
      <c r="F166" s="71"/>
      <c r="G166" s="72"/>
      <c r="H166" s="44"/>
      <c r="I166" s="52" t="s">
        <v>12</v>
      </c>
      <c r="J166" s="74">
        <f>J171+J176+J181</f>
        <v>2383</v>
      </c>
      <c r="K166" s="74">
        <f t="shared" ref="K166:K170" si="8">K171+K176+K181</f>
        <v>2383</v>
      </c>
      <c r="L166" s="74">
        <f>L171+L176+L181</f>
        <v>265</v>
      </c>
      <c r="M166" s="74">
        <f>M171+M176+M181</f>
        <v>736.62</v>
      </c>
      <c r="N166" s="54"/>
      <c r="O166" s="54"/>
      <c r="P166" s="54"/>
      <c r="Q166" s="54"/>
      <c r="R166" s="75"/>
    </row>
    <row r="167" ht="26" customHeight="1" spans="1:18">
      <c r="A167" s="69"/>
      <c r="B167" s="35"/>
      <c r="C167" s="35"/>
      <c r="D167" s="70"/>
      <c r="E167" s="71"/>
      <c r="F167" s="71"/>
      <c r="G167" s="72"/>
      <c r="H167" s="44"/>
      <c r="I167" s="52" t="s">
        <v>26</v>
      </c>
      <c r="J167" s="74">
        <f>J172+J177+J182</f>
        <v>2145</v>
      </c>
      <c r="K167" s="74">
        <f t="shared" si="8"/>
        <v>2145</v>
      </c>
      <c r="L167" s="74"/>
      <c r="M167" s="74"/>
      <c r="N167" s="54"/>
      <c r="O167" s="54"/>
      <c r="P167" s="54"/>
      <c r="Q167" s="54"/>
      <c r="R167" s="75"/>
    </row>
    <row r="168" ht="26" customHeight="1" spans="1:18">
      <c r="A168" s="69"/>
      <c r="B168" s="35"/>
      <c r="C168" s="35"/>
      <c r="D168" s="70"/>
      <c r="E168" s="71"/>
      <c r="F168" s="71"/>
      <c r="G168" s="72"/>
      <c r="H168" s="44"/>
      <c r="I168" s="52" t="s">
        <v>27</v>
      </c>
      <c r="J168" s="74">
        <f>J173+J178+J183</f>
        <v>151</v>
      </c>
      <c r="K168" s="74">
        <f t="shared" si="8"/>
        <v>151</v>
      </c>
      <c r="L168" s="74"/>
      <c r="M168" s="74"/>
      <c r="N168" s="54"/>
      <c r="O168" s="54"/>
      <c r="P168" s="54"/>
      <c r="Q168" s="54"/>
      <c r="R168" s="75"/>
    </row>
    <row r="169" ht="26" customHeight="1" spans="1:18">
      <c r="A169" s="69"/>
      <c r="B169" s="35"/>
      <c r="C169" s="35"/>
      <c r="D169" s="70"/>
      <c r="E169" s="71"/>
      <c r="F169" s="71"/>
      <c r="G169" s="72"/>
      <c r="H169" s="44"/>
      <c r="I169" s="52" t="s">
        <v>28</v>
      </c>
      <c r="J169" s="74">
        <f>J174+J179+J184</f>
        <v>0</v>
      </c>
      <c r="K169" s="74">
        <f t="shared" si="8"/>
        <v>0</v>
      </c>
      <c r="L169" s="74"/>
      <c r="M169" s="74"/>
      <c r="N169" s="54"/>
      <c r="O169" s="54"/>
      <c r="P169" s="54"/>
      <c r="Q169" s="54"/>
      <c r="R169" s="75"/>
    </row>
    <row r="170" ht="26" customHeight="1" spans="1:18">
      <c r="A170" s="69"/>
      <c r="B170" s="35"/>
      <c r="C170" s="35"/>
      <c r="D170" s="70"/>
      <c r="E170" s="71"/>
      <c r="F170" s="71"/>
      <c r="G170" s="72"/>
      <c r="H170" s="44"/>
      <c r="I170" s="52" t="s">
        <v>29</v>
      </c>
      <c r="J170" s="74">
        <f>J175+J180+J185</f>
        <v>87</v>
      </c>
      <c r="K170" s="74">
        <f t="shared" si="8"/>
        <v>87</v>
      </c>
      <c r="L170" s="74"/>
      <c r="M170" s="74"/>
      <c r="N170" s="54"/>
      <c r="O170" s="54"/>
      <c r="P170" s="54"/>
      <c r="Q170" s="54"/>
      <c r="R170" s="75"/>
    </row>
    <row r="171" ht="26" customHeight="1" spans="1:18">
      <c r="A171" s="73">
        <v>1</v>
      </c>
      <c r="B171" s="43" t="s">
        <v>24</v>
      </c>
      <c r="C171" s="43" t="s">
        <v>167</v>
      </c>
      <c r="D171" s="43" t="s">
        <v>168</v>
      </c>
      <c r="E171" s="42" t="s">
        <v>169</v>
      </c>
      <c r="F171" s="42" t="s">
        <v>170</v>
      </c>
      <c r="G171" s="39">
        <v>45170</v>
      </c>
      <c r="H171" s="39">
        <v>45413</v>
      </c>
      <c r="I171" s="42" t="s">
        <v>12</v>
      </c>
      <c r="J171" s="57">
        <f>SUM(J172:J175)</f>
        <v>901</v>
      </c>
      <c r="K171" s="57">
        <f>SUM(K172:K175)</f>
        <v>901</v>
      </c>
      <c r="L171" s="57">
        <v>150</v>
      </c>
      <c r="M171" s="57">
        <v>288.36</v>
      </c>
      <c r="N171" s="56" t="s">
        <v>171</v>
      </c>
      <c r="O171" s="56"/>
      <c r="P171" s="56" t="s">
        <v>172</v>
      </c>
      <c r="Q171" s="56"/>
      <c r="R171" s="61"/>
    </row>
    <row r="172" ht="26" customHeight="1" spans="1:18">
      <c r="A172" s="73"/>
      <c r="B172" s="43"/>
      <c r="C172" s="43"/>
      <c r="D172" s="43"/>
      <c r="E172" s="42"/>
      <c r="F172" s="42"/>
      <c r="G172" s="39"/>
      <c r="H172" s="39"/>
      <c r="I172" s="42" t="s">
        <v>26</v>
      </c>
      <c r="J172" s="57">
        <v>800</v>
      </c>
      <c r="K172" s="57">
        <v>800</v>
      </c>
      <c r="L172" s="57"/>
      <c r="M172" s="57"/>
      <c r="N172" s="56"/>
      <c r="O172" s="56"/>
      <c r="P172" s="56"/>
      <c r="Q172" s="56"/>
      <c r="R172" s="61"/>
    </row>
    <row r="173" ht="26" customHeight="1" spans="1:18">
      <c r="A173" s="73"/>
      <c r="B173" s="43"/>
      <c r="C173" s="43"/>
      <c r="D173" s="43"/>
      <c r="E173" s="42"/>
      <c r="F173" s="42"/>
      <c r="G173" s="39"/>
      <c r="H173" s="39"/>
      <c r="I173" s="42" t="s">
        <v>27</v>
      </c>
      <c r="J173" s="57">
        <v>101</v>
      </c>
      <c r="K173" s="57">
        <v>101</v>
      </c>
      <c r="L173" s="57"/>
      <c r="M173" s="57"/>
      <c r="N173" s="56"/>
      <c r="O173" s="56"/>
      <c r="P173" s="56"/>
      <c r="Q173" s="56"/>
      <c r="R173" s="61"/>
    </row>
    <row r="174" ht="26" customHeight="1" spans="1:18">
      <c r="A174" s="73"/>
      <c r="B174" s="43"/>
      <c r="C174" s="43"/>
      <c r="D174" s="43"/>
      <c r="E174" s="42"/>
      <c r="F174" s="42"/>
      <c r="G174" s="39"/>
      <c r="H174" s="39"/>
      <c r="I174" s="42" t="s">
        <v>28</v>
      </c>
      <c r="J174" s="57"/>
      <c r="K174" s="57"/>
      <c r="L174" s="57"/>
      <c r="M174" s="57"/>
      <c r="N174" s="56"/>
      <c r="O174" s="56"/>
      <c r="P174" s="56"/>
      <c r="Q174" s="56"/>
      <c r="R174" s="61"/>
    </row>
    <row r="175" ht="26" customHeight="1" spans="1:18">
      <c r="A175" s="73"/>
      <c r="B175" s="43"/>
      <c r="C175" s="43"/>
      <c r="D175" s="43"/>
      <c r="E175" s="42"/>
      <c r="F175" s="42"/>
      <c r="G175" s="39"/>
      <c r="H175" s="39"/>
      <c r="I175" s="42" t="s">
        <v>29</v>
      </c>
      <c r="J175" s="57"/>
      <c r="K175" s="57"/>
      <c r="L175" s="57"/>
      <c r="M175" s="57"/>
      <c r="N175" s="56"/>
      <c r="O175" s="56"/>
      <c r="P175" s="56"/>
      <c r="Q175" s="56"/>
      <c r="R175" s="61"/>
    </row>
    <row r="176" ht="26" customHeight="1" spans="1:18">
      <c r="A176" s="73">
        <v>2</v>
      </c>
      <c r="B176" s="43" t="s">
        <v>24</v>
      </c>
      <c r="C176" s="43" t="s">
        <v>167</v>
      </c>
      <c r="D176" s="43" t="s">
        <v>173</v>
      </c>
      <c r="E176" s="42" t="s">
        <v>174</v>
      </c>
      <c r="F176" s="42" t="s">
        <v>175</v>
      </c>
      <c r="G176" s="39">
        <v>45170</v>
      </c>
      <c r="H176" s="39">
        <v>45352</v>
      </c>
      <c r="I176" s="42" t="s">
        <v>12</v>
      </c>
      <c r="J176" s="57">
        <f>SUM(J177:J180)</f>
        <v>750</v>
      </c>
      <c r="K176" s="57">
        <f>SUM(K177:K180)</f>
        <v>750</v>
      </c>
      <c r="L176" s="57">
        <v>57</v>
      </c>
      <c r="M176" s="57">
        <v>219.24</v>
      </c>
      <c r="N176" s="56" t="s">
        <v>176</v>
      </c>
      <c r="O176" s="56"/>
      <c r="P176" s="56" t="s">
        <v>177</v>
      </c>
      <c r="Q176" s="56"/>
      <c r="R176" s="61"/>
    </row>
    <row r="177" ht="26" customHeight="1" spans="1:18">
      <c r="A177" s="73"/>
      <c r="B177" s="43"/>
      <c r="C177" s="43"/>
      <c r="D177" s="43"/>
      <c r="E177" s="42"/>
      <c r="F177" s="42"/>
      <c r="G177" s="39"/>
      <c r="H177" s="39"/>
      <c r="I177" s="42" t="s">
        <v>26</v>
      </c>
      <c r="J177" s="57">
        <v>700</v>
      </c>
      <c r="K177" s="57">
        <v>700</v>
      </c>
      <c r="L177" s="57"/>
      <c r="M177" s="57"/>
      <c r="N177" s="56"/>
      <c r="O177" s="56"/>
      <c r="P177" s="56"/>
      <c r="Q177" s="56"/>
      <c r="R177" s="61"/>
    </row>
    <row r="178" ht="26" customHeight="1" spans="1:18">
      <c r="A178" s="73"/>
      <c r="B178" s="43"/>
      <c r="C178" s="43"/>
      <c r="D178" s="43"/>
      <c r="E178" s="42"/>
      <c r="F178" s="42"/>
      <c r="G178" s="39"/>
      <c r="H178" s="39"/>
      <c r="I178" s="42" t="s">
        <v>27</v>
      </c>
      <c r="J178" s="57">
        <v>50</v>
      </c>
      <c r="K178" s="57">
        <v>50</v>
      </c>
      <c r="L178" s="57"/>
      <c r="M178" s="57"/>
      <c r="N178" s="56"/>
      <c r="O178" s="56"/>
      <c r="P178" s="56"/>
      <c r="Q178" s="56"/>
      <c r="R178" s="61"/>
    </row>
    <row r="179" ht="26" customHeight="1" spans="1:18">
      <c r="A179" s="73"/>
      <c r="B179" s="43"/>
      <c r="C179" s="43"/>
      <c r="D179" s="43"/>
      <c r="E179" s="42"/>
      <c r="F179" s="42"/>
      <c r="G179" s="39"/>
      <c r="H179" s="39"/>
      <c r="I179" s="42" t="s">
        <v>28</v>
      </c>
      <c r="J179" s="57"/>
      <c r="K179" s="57"/>
      <c r="L179" s="57"/>
      <c r="M179" s="57"/>
      <c r="N179" s="56"/>
      <c r="O179" s="56"/>
      <c r="P179" s="56"/>
      <c r="Q179" s="56"/>
      <c r="R179" s="61"/>
    </row>
    <row r="180" ht="26" customHeight="1" spans="1:18">
      <c r="A180" s="73"/>
      <c r="B180" s="43"/>
      <c r="C180" s="43"/>
      <c r="D180" s="43"/>
      <c r="E180" s="42"/>
      <c r="F180" s="42"/>
      <c r="G180" s="39"/>
      <c r="H180" s="39"/>
      <c r="I180" s="42" t="s">
        <v>29</v>
      </c>
      <c r="J180" s="57"/>
      <c r="K180" s="57"/>
      <c r="L180" s="57"/>
      <c r="M180" s="57"/>
      <c r="N180" s="56"/>
      <c r="O180" s="56"/>
      <c r="P180" s="56"/>
      <c r="Q180" s="56"/>
      <c r="R180" s="61"/>
    </row>
    <row r="181" ht="26" customHeight="1" spans="1:18">
      <c r="A181" s="73">
        <v>3</v>
      </c>
      <c r="B181" s="43" t="s">
        <v>24</v>
      </c>
      <c r="C181" s="43" t="s">
        <v>167</v>
      </c>
      <c r="D181" s="43" t="s">
        <v>178</v>
      </c>
      <c r="E181" s="42" t="s">
        <v>179</v>
      </c>
      <c r="F181" s="42" t="s">
        <v>180</v>
      </c>
      <c r="G181" s="39">
        <v>45170</v>
      </c>
      <c r="H181" s="39">
        <v>45413</v>
      </c>
      <c r="I181" s="42" t="s">
        <v>12</v>
      </c>
      <c r="J181" s="57">
        <f>SUM(J182:J185)</f>
        <v>732</v>
      </c>
      <c r="K181" s="57">
        <f>SUM(K182:K185)</f>
        <v>732</v>
      </c>
      <c r="L181" s="57">
        <v>58</v>
      </c>
      <c r="M181" s="57">
        <v>229.02</v>
      </c>
      <c r="N181" s="56" t="s">
        <v>181</v>
      </c>
      <c r="O181" s="56"/>
      <c r="P181" s="56" t="s">
        <v>182</v>
      </c>
      <c r="Q181" s="56"/>
      <c r="R181" s="61"/>
    </row>
    <row r="182" ht="26" customHeight="1" spans="1:18">
      <c r="A182" s="73"/>
      <c r="B182" s="43"/>
      <c r="C182" s="43"/>
      <c r="D182" s="43"/>
      <c r="E182" s="42"/>
      <c r="F182" s="42"/>
      <c r="G182" s="39"/>
      <c r="H182" s="39"/>
      <c r="I182" s="42" t="s">
        <v>26</v>
      </c>
      <c r="J182" s="57">
        <v>645</v>
      </c>
      <c r="K182" s="57">
        <v>645</v>
      </c>
      <c r="L182" s="57"/>
      <c r="M182" s="57"/>
      <c r="N182" s="56"/>
      <c r="O182" s="56"/>
      <c r="P182" s="56"/>
      <c r="Q182" s="56"/>
      <c r="R182" s="61"/>
    </row>
    <row r="183" ht="26" customHeight="1" spans="1:18">
      <c r="A183" s="73"/>
      <c r="B183" s="43"/>
      <c r="C183" s="43"/>
      <c r="D183" s="43"/>
      <c r="E183" s="42"/>
      <c r="F183" s="42"/>
      <c r="G183" s="39"/>
      <c r="H183" s="39"/>
      <c r="I183" s="42" t="s">
        <v>27</v>
      </c>
      <c r="J183" s="57"/>
      <c r="K183" s="57"/>
      <c r="L183" s="57"/>
      <c r="M183" s="57"/>
      <c r="N183" s="56"/>
      <c r="O183" s="56"/>
      <c r="P183" s="56"/>
      <c r="Q183" s="56"/>
      <c r="R183" s="61"/>
    </row>
    <row r="184" ht="26" customHeight="1" spans="1:18">
      <c r="A184" s="73"/>
      <c r="B184" s="43"/>
      <c r="C184" s="43"/>
      <c r="D184" s="43"/>
      <c r="E184" s="42"/>
      <c r="F184" s="42"/>
      <c r="G184" s="39"/>
      <c r="H184" s="39"/>
      <c r="I184" s="42" t="s">
        <v>28</v>
      </c>
      <c r="J184" s="57"/>
      <c r="K184" s="57"/>
      <c r="L184" s="57"/>
      <c r="M184" s="57"/>
      <c r="N184" s="56"/>
      <c r="O184" s="56"/>
      <c r="P184" s="56"/>
      <c r="Q184" s="56"/>
      <c r="R184" s="61"/>
    </row>
    <row r="185" ht="26" customHeight="1" spans="1:18">
      <c r="A185" s="73"/>
      <c r="B185" s="43"/>
      <c r="C185" s="43"/>
      <c r="D185" s="43"/>
      <c r="E185" s="42"/>
      <c r="F185" s="42"/>
      <c r="G185" s="39"/>
      <c r="H185" s="39"/>
      <c r="I185" s="42" t="s">
        <v>29</v>
      </c>
      <c r="J185" s="57">
        <v>87</v>
      </c>
      <c r="K185" s="57">
        <v>87</v>
      </c>
      <c r="L185" s="57"/>
      <c r="M185" s="57"/>
      <c r="N185" s="56"/>
      <c r="O185" s="56"/>
      <c r="P185" s="56"/>
      <c r="Q185" s="56"/>
      <c r="R185" s="61"/>
    </row>
    <row r="186" ht="26" customHeight="1" spans="1:18">
      <c r="A186" s="26" t="s">
        <v>183</v>
      </c>
      <c r="B186" s="35" t="s">
        <v>24</v>
      </c>
      <c r="C186" s="35" t="s">
        <v>184</v>
      </c>
      <c r="D186" s="35"/>
      <c r="E186" s="52"/>
      <c r="F186" s="52"/>
      <c r="G186" s="44"/>
      <c r="H186" s="44"/>
      <c r="I186" s="52" t="s">
        <v>12</v>
      </c>
      <c r="J186" s="74">
        <f>SUM(J191,J196,J201,J206)</f>
        <v>3485</v>
      </c>
      <c r="K186" s="74">
        <f t="shared" ref="K186:K190" si="9">SUM(K191,K196,K201,K206)</f>
        <v>3485</v>
      </c>
      <c r="L186" s="74">
        <f>SUM(L191:L210)</f>
        <v>368</v>
      </c>
      <c r="M186" s="74">
        <f>SUM(M191:M210)</f>
        <v>934.41</v>
      </c>
      <c r="N186" s="54"/>
      <c r="O186" s="54"/>
      <c r="P186" s="54"/>
      <c r="Q186" s="54"/>
      <c r="R186" s="60"/>
    </row>
    <row r="187" ht="26" customHeight="1" spans="1:18">
      <c r="A187" s="26"/>
      <c r="B187" s="35"/>
      <c r="C187" s="35"/>
      <c r="D187" s="35"/>
      <c r="E187" s="52"/>
      <c r="F187" s="52"/>
      <c r="G187" s="44"/>
      <c r="H187" s="44"/>
      <c r="I187" s="52" t="s">
        <v>26</v>
      </c>
      <c r="J187" s="74">
        <f>SUM(J192,J197,J202,J207)</f>
        <v>2879</v>
      </c>
      <c r="K187" s="74">
        <f t="shared" si="9"/>
        <v>2879</v>
      </c>
      <c r="L187" s="74"/>
      <c r="M187" s="74"/>
      <c r="N187" s="54"/>
      <c r="O187" s="54"/>
      <c r="P187" s="54"/>
      <c r="Q187" s="54"/>
      <c r="R187" s="60"/>
    </row>
    <row r="188" ht="26" customHeight="1" spans="1:18">
      <c r="A188" s="26"/>
      <c r="B188" s="35"/>
      <c r="C188" s="35"/>
      <c r="D188" s="35"/>
      <c r="E188" s="52"/>
      <c r="F188" s="52"/>
      <c r="G188" s="44"/>
      <c r="H188" s="44"/>
      <c r="I188" s="52" t="s">
        <v>27</v>
      </c>
      <c r="J188" s="74">
        <f>SUM(J193,J198,J203,J208)</f>
        <v>606</v>
      </c>
      <c r="K188" s="74">
        <f t="shared" si="9"/>
        <v>606</v>
      </c>
      <c r="L188" s="74"/>
      <c r="M188" s="74"/>
      <c r="N188" s="54"/>
      <c r="O188" s="54"/>
      <c r="P188" s="54"/>
      <c r="Q188" s="54"/>
      <c r="R188" s="60"/>
    </row>
    <row r="189" ht="26" customHeight="1" spans="1:18">
      <c r="A189" s="26"/>
      <c r="B189" s="35"/>
      <c r="C189" s="35"/>
      <c r="D189" s="35"/>
      <c r="E189" s="52"/>
      <c r="F189" s="52"/>
      <c r="G189" s="44"/>
      <c r="H189" s="44"/>
      <c r="I189" s="52" t="s">
        <v>28</v>
      </c>
      <c r="J189" s="74">
        <f>SUM(J194,J199,J204,J209)</f>
        <v>0</v>
      </c>
      <c r="K189" s="74">
        <f t="shared" si="9"/>
        <v>0</v>
      </c>
      <c r="L189" s="74"/>
      <c r="M189" s="74"/>
      <c r="N189" s="54"/>
      <c r="O189" s="54"/>
      <c r="P189" s="54"/>
      <c r="Q189" s="54"/>
      <c r="R189" s="60"/>
    </row>
    <row r="190" ht="26" customHeight="1" spans="1:18">
      <c r="A190" s="26"/>
      <c r="B190" s="35"/>
      <c r="C190" s="35"/>
      <c r="D190" s="35"/>
      <c r="E190" s="52"/>
      <c r="F190" s="52"/>
      <c r="G190" s="44"/>
      <c r="H190" s="44"/>
      <c r="I190" s="52" t="s">
        <v>29</v>
      </c>
      <c r="J190" s="74">
        <f>SUM(J195,J200,J205,J210)</f>
        <v>0</v>
      </c>
      <c r="K190" s="74">
        <f t="shared" si="9"/>
        <v>0</v>
      </c>
      <c r="L190" s="74"/>
      <c r="M190" s="74"/>
      <c r="N190" s="54"/>
      <c r="O190" s="54"/>
      <c r="P190" s="54"/>
      <c r="Q190" s="54"/>
      <c r="R190" s="60"/>
    </row>
    <row r="191" ht="26" customHeight="1" spans="1:18">
      <c r="A191" s="36">
        <v>1</v>
      </c>
      <c r="B191" s="37" t="s">
        <v>32</v>
      </c>
      <c r="C191" s="37" t="s">
        <v>184</v>
      </c>
      <c r="D191" s="37" t="s">
        <v>185</v>
      </c>
      <c r="E191" s="38" t="s">
        <v>186</v>
      </c>
      <c r="F191" s="38" t="s">
        <v>187</v>
      </c>
      <c r="G191" s="41">
        <v>45170</v>
      </c>
      <c r="H191" s="41">
        <v>45352</v>
      </c>
      <c r="I191" s="42" t="s">
        <v>12</v>
      </c>
      <c r="J191" s="57">
        <f>SUM(J192:J195)</f>
        <v>943</v>
      </c>
      <c r="K191" s="57">
        <f>SUM(K192:K195)</f>
        <v>943</v>
      </c>
      <c r="L191" s="55">
        <v>108</v>
      </c>
      <c r="M191" s="55">
        <v>241.31</v>
      </c>
      <c r="N191" s="56" t="s">
        <v>188</v>
      </c>
      <c r="O191" s="56"/>
      <c r="P191" s="56" t="s">
        <v>189</v>
      </c>
      <c r="Q191" s="56"/>
      <c r="R191" s="61"/>
    </row>
    <row r="192" ht="26" customHeight="1" spans="1:18">
      <c r="A192" s="36"/>
      <c r="B192" s="37"/>
      <c r="C192" s="37"/>
      <c r="D192" s="37"/>
      <c r="E192" s="38"/>
      <c r="F192" s="38"/>
      <c r="G192" s="41"/>
      <c r="H192" s="41"/>
      <c r="I192" s="42" t="s">
        <v>26</v>
      </c>
      <c r="J192" s="55">
        <v>750</v>
      </c>
      <c r="K192" s="55">
        <v>750</v>
      </c>
      <c r="L192" s="55"/>
      <c r="M192" s="55"/>
      <c r="N192" s="56"/>
      <c r="O192" s="56"/>
      <c r="P192" s="56"/>
      <c r="Q192" s="56"/>
      <c r="R192" s="61"/>
    </row>
    <row r="193" ht="26" customHeight="1" spans="1:18">
      <c r="A193" s="36"/>
      <c r="B193" s="37"/>
      <c r="C193" s="37"/>
      <c r="D193" s="37"/>
      <c r="E193" s="38"/>
      <c r="F193" s="38"/>
      <c r="G193" s="41"/>
      <c r="H193" s="41"/>
      <c r="I193" s="42" t="s">
        <v>27</v>
      </c>
      <c r="J193" s="55">
        <v>193</v>
      </c>
      <c r="K193" s="55">
        <v>193</v>
      </c>
      <c r="L193" s="55"/>
      <c r="M193" s="55"/>
      <c r="N193" s="56"/>
      <c r="O193" s="56"/>
      <c r="P193" s="56"/>
      <c r="Q193" s="56"/>
      <c r="R193" s="61"/>
    </row>
    <row r="194" ht="26" customHeight="1" spans="1:18">
      <c r="A194" s="36"/>
      <c r="B194" s="37"/>
      <c r="C194" s="37"/>
      <c r="D194" s="37"/>
      <c r="E194" s="38"/>
      <c r="F194" s="38"/>
      <c r="G194" s="41"/>
      <c r="H194" s="41"/>
      <c r="I194" s="42" t="s">
        <v>28</v>
      </c>
      <c r="J194" s="55"/>
      <c r="K194" s="55"/>
      <c r="L194" s="55"/>
      <c r="M194" s="55"/>
      <c r="N194" s="56"/>
      <c r="O194" s="56"/>
      <c r="P194" s="56"/>
      <c r="Q194" s="56"/>
      <c r="R194" s="61"/>
    </row>
    <row r="195" ht="26" customHeight="1" spans="1:18">
      <c r="A195" s="36"/>
      <c r="B195" s="37"/>
      <c r="C195" s="37"/>
      <c r="D195" s="37"/>
      <c r="E195" s="38"/>
      <c r="F195" s="38"/>
      <c r="G195" s="41"/>
      <c r="H195" s="41"/>
      <c r="I195" s="42" t="s">
        <v>29</v>
      </c>
      <c r="J195" s="55"/>
      <c r="K195" s="55"/>
      <c r="L195" s="55"/>
      <c r="M195" s="55"/>
      <c r="N195" s="56"/>
      <c r="O195" s="56"/>
      <c r="P195" s="56"/>
      <c r="Q195" s="56"/>
      <c r="R195" s="61"/>
    </row>
    <row r="196" ht="26" customHeight="1" spans="1:18">
      <c r="A196" s="36">
        <v>2</v>
      </c>
      <c r="B196" s="37" t="s">
        <v>24</v>
      </c>
      <c r="C196" s="37" t="s">
        <v>184</v>
      </c>
      <c r="D196" s="37" t="s">
        <v>190</v>
      </c>
      <c r="E196" s="42" t="s">
        <v>191</v>
      </c>
      <c r="F196" s="42" t="s">
        <v>192</v>
      </c>
      <c r="G196" s="41">
        <v>45170</v>
      </c>
      <c r="H196" s="41">
        <v>45505</v>
      </c>
      <c r="I196" s="42" t="s">
        <v>12</v>
      </c>
      <c r="J196" s="57">
        <f>SUM(J197:J200)</f>
        <v>848</v>
      </c>
      <c r="K196" s="57">
        <f>SUM(K197:K200)</f>
        <v>848</v>
      </c>
      <c r="L196" s="55">
        <v>60</v>
      </c>
      <c r="M196" s="55">
        <v>231.6</v>
      </c>
      <c r="N196" s="56" t="s">
        <v>193</v>
      </c>
      <c r="O196" s="56"/>
      <c r="P196" s="56" t="s">
        <v>194</v>
      </c>
      <c r="Q196" s="56"/>
      <c r="R196" s="61"/>
    </row>
    <row r="197" ht="26" customHeight="1" spans="1:18">
      <c r="A197" s="36"/>
      <c r="B197" s="37"/>
      <c r="C197" s="37"/>
      <c r="D197" s="37"/>
      <c r="E197" s="42"/>
      <c r="F197" s="42"/>
      <c r="G197" s="41"/>
      <c r="H197" s="41"/>
      <c r="I197" s="42" t="s">
        <v>26</v>
      </c>
      <c r="J197" s="57">
        <v>679</v>
      </c>
      <c r="K197" s="57">
        <v>679</v>
      </c>
      <c r="L197" s="55"/>
      <c r="M197" s="55"/>
      <c r="N197" s="56"/>
      <c r="O197" s="56"/>
      <c r="P197" s="56"/>
      <c r="Q197" s="56"/>
      <c r="R197" s="61"/>
    </row>
    <row r="198" ht="26" customHeight="1" spans="1:18">
      <c r="A198" s="36"/>
      <c r="B198" s="37"/>
      <c r="C198" s="37"/>
      <c r="D198" s="37"/>
      <c r="E198" s="42"/>
      <c r="F198" s="42"/>
      <c r="G198" s="41"/>
      <c r="H198" s="41"/>
      <c r="I198" s="42" t="s">
        <v>27</v>
      </c>
      <c r="J198" s="57">
        <v>169</v>
      </c>
      <c r="K198" s="57">
        <v>169</v>
      </c>
      <c r="L198" s="55"/>
      <c r="M198" s="55"/>
      <c r="N198" s="56"/>
      <c r="O198" s="56"/>
      <c r="P198" s="56"/>
      <c r="Q198" s="56"/>
      <c r="R198" s="61"/>
    </row>
    <row r="199" ht="26" customHeight="1" spans="1:18">
      <c r="A199" s="36"/>
      <c r="B199" s="37"/>
      <c r="C199" s="37"/>
      <c r="D199" s="37"/>
      <c r="E199" s="42"/>
      <c r="F199" s="42"/>
      <c r="G199" s="41"/>
      <c r="H199" s="41"/>
      <c r="I199" s="42" t="s">
        <v>28</v>
      </c>
      <c r="J199" s="55">
        <v>0</v>
      </c>
      <c r="K199" s="55">
        <v>0</v>
      </c>
      <c r="L199" s="55"/>
      <c r="M199" s="55"/>
      <c r="N199" s="56"/>
      <c r="O199" s="56"/>
      <c r="P199" s="56"/>
      <c r="Q199" s="56"/>
      <c r="R199" s="61"/>
    </row>
    <row r="200" ht="26" customHeight="1" spans="1:18">
      <c r="A200" s="36"/>
      <c r="B200" s="37"/>
      <c r="C200" s="37"/>
      <c r="D200" s="37"/>
      <c r="E200" s="42"/>
      <c r="F200" s="42"/>
      <c r="G200" s="41"/>
      <c r="H200" s="41"/>
      <c r="I200" s="42" t="s">
        <v>29</v>
      </c>
      <c r="J200" s="55">
        <v>0</v>
      </c>
      <c r="K200" s="55">
        <v>0</v>
      </c>
      <c r="L200" s="55"/>
      <c r="M200" s="55"/>
      <c r="N200" s="56"/>
      <c r="O200" s="56"/>
      <c r="P200" s="56"/>
      <c r="Q200" s="56"/>
      <c r="R200" s="61"/>
    </row>
    <row r="201" ht="26" customHeight="1" spans="1:18">
      <c r="A201" s="36">
        <v>3</v>
      </c>
      <c r="B201" s="37" t="s">
        <v>24</v>
      </c>
      <c r="C201" s="43" t="s">
        <v>184</v>
      </c>
      <c r="D201" s="43" t="s">
        <v>195</v>
      </c>
      <c r="E201" s="42" t="s">
        <v>196</v>
      </c>
      <c r="F201" s="42" t="s">
        <v>197</v>
      </c>
      <c r="G201" s="39">
        <v>45170</v>
      </c>
      <c r="H201" s="39">
        <v>45505</v>
      </c>
      <c r="I201" s="42" t="s">
        <v>12</v>
      </c>
      <c r="J201" s="57">
        <f>SUM(J202:J205)</f>
        <v>722</v>
      </c>
      <c r="K201" s="57">
        <f>SUM(K202:K205)</f>
        <v>722</v>
      </c>
      <c r="L201" s="57">
        <v>120</v>
      </c>
      <c r="M201" s="57">
        <v>201.5</v>
      </c>
      <c r="N201" s="56" t="s">
        <v>198</v>
      </c>
      <c r="O201" s="56"/>
      <c r="P201" s="56" t="s">
        <v>199</v>
      </c>
      <c r="Q201" s="56"/>
      <c r="R201" s="61"/>
    </row>
    <row r="202" ht="26" customHeight="1" spans="1:18">
      <c r="A202" s="36"/>
      <c r="B202" s="37"/>
      <c r="C202" s="43"/>
      <c r="D202" s="43"/>
      <c r="E202" s="42"/>
      <c r="F202" s="42"/>
      <c r="G202" s="39"/>
      <c r="H202" s="39"/>
      <c r="I202" s="42" t="s">
        <v>26</v>
      </c>
      <c r="J202" s="57">
        <v>650</v>
      </c>
      <c r="K202" s="57">
        <v>650</v>
      </c>
      <c r="L202" s="57"/>
      <c r="M202" s="57"/>
      <c r="N202" s="56"/>
      <c r="O202" s="56"/>
      <c r="P202" s="56"/>
      <c r="Q202" s="56"/>
      <c r="R202" s="61"/>
    </row>
    <row r="203" ht="26" customHeight="1" spans="1:18">
      <c r="A203" s="36"/>
      <c r="B203" s="37"/>
      <c r="C203" s="43"/>
      <c r="D203" s="43"/>
      <c r="E203" s="42"/>
      <c r="F203" s="42"/>
      <c r="G203" s="39"/>
      <c r="H203" s="39"/>
      <c r="I203" s="42" t="s">
        <v>27</v>
      </c>
      <c r="J203" s="57">
        <v>72</v>
      </c>
      <c r="K203" s="57">
        <v>72</v>
      </c>
      <c r="L203" s="57"/>
      <c r="M203" s="57"/>
      <c r="N203" s="56"/>
      <c r="O203" s="56"/>
      <c r="P203" s="56"/>
      <c r="Q203" s="56"/>
      <c r="R203" s="61"/>
    </row>
    <row r="204" ht="26" customHeight="1" spans="1:18">
      <c r="A204" s="36"/>
      <c r="B204" s="37"/>
      <c r="C204" s="43"/>
      <c r="D204" s="43"/>
      <c r="E204" s="42"/>
      <c r="F204" s="42"/>
      <c r="G204" s="39"/>
      <c r="H204" s="39"/>
      <c r="I204" s="42" t="s">
        <v>28</v>
      </c>
      <c r="J204" s="57"/>
      <c r="K204" s="57"/>
      <c r="L204" s="57"/>
      <c r="M204" s="57"/>
      <c r="N204" s="56"/>
      <c r="O204" s="56"/>
      <c r="P204" s="56"/>
      <c r="Q204" s="56"/>
      <c r="R204" s="61"/>
    </row>
    <row r="205" ht="26" customHeight="1" spans="1:18">
      <c r="A205" s="36"/>
      <c r="B205" s="37"/>
      <c r="C205" s="43"/>
      <c r="D205" s="43"/>
      <c r="E205" s="42"/>
      <c r="F205" s="42"/>
      <c r="G205" s="39"/>
      <c r="H205" s="39"/>
      <c r="I205" s="42" t="s">
        <v>29</v>
      </c>
      <c r="J205" s="57"/>
      <c r="K205" s="57"/>
      <c r="L205" s="57"/>
      <c r="M205" s="57"/>
      <c r="N205" s="56"/>
      <c r="O205" s="56"/>
      <c r="P205" s="56"/>
      <c r="Q205" s="56"/>
      <c r="R205" s="61"/>
    </row>
    <row r="206" ht="26" customHeight="1" spans="1:18">
      <c r="A206" s="73">
        <v>4</v>
      </c>
      <c r="B206" s="43" t="s">
        <v>24</v>
      </c>
      <c r="C206" s="43" t="s">
        <v>184</v>
      </c>
      <c r="D206" s="43" t="s">
        <v>200</v>
      </c>
      <c r="E206" s="42" t="s">
        <v>201</v>
      </c>
      <c r="F206" s="42" t="s">
        <v>202</v>
      </c>
      <c r="G206" s="39">
        <v>45170</v>
      </c>
      <c r="H206" s="39">
        <v>45474</v>
      </c>
      <c r="I206" s="42" t="s">
        <v>12</v>
      </c>
      <c r="J206" s="57">
        <f>SUM(J207:J210)</f>
        <v>972</v>
      </c>
      <c r="K206" s="57">
        <f>SUM(K207:K210)</f>
        <v>972</v>
      </c>
      <c r="L206" s="57">
        <v>80</v>
      </c>
      <c r="M206" s="57">
        <v>260</v>
      </c>
      <c r="N206" s="56" t="s">
        <v>203</v>
      </c>
      <c r="O206" s="56"/>
      <c r="P206" s="56" t="s">
        <v>204</v>
      </c>
      <c r="Q206" s="56"/>
      <c r="R206" s="88"/>
    </row>
    <row r="207" ht="26" customHeight="1" spans="1:18">
      <c r="A207" s="73"/>
      <c r="B207" s="43"/>
      <c r="C207" s="43"/>
      <c r="D207" s="43"/>
      <c r="E207" s="42"/>
      <c r="F207" s="42"/>
      <c r="G207" s="39"/>
      <c r="H207" s="39"/>
      <c r="I207" s="42" t="s">
        <v>26</v>
      </c>
      <c r="J207" s="57">
        <v>800</v>
      </c>
      <c r="K207" s="57">
        <v>800</v>
      </c>
      <c r="L207" s="57"/>
      <c r="M207" s="57"/>
      <c r="N207" s="56"/>
      <c r="O207" s="56"/>
      <c r="P207" s="56"/>
      <c r="Q207" s="56"/>
      <c r="R207" s="88"/>
    </row>
    <row r="208" ht="26" customHeight="1" spans="1:18">
      <c r="A208" s="73"/>
      <c r="B208" s="43"/>
      <c r="C208" s="43"/>
      <c r="D208" s="43"/>
      <c r="E208" s="42"/>
      <c r="F208" s="42"/>
      <c r="G208" s="39"/>
      <c r="H208" s="39"/>
      <c r="I208" s="42" t="s">
        <v>27</v>
      </c>
      <c r="J208" s="57">
        <v>172</v>
      </c>
      <c r="K208" s="57">
        <v>172</v>
      </c>
      <c r="L208" s="57"/>
      <c r="M208" s="57"/>
      <c r="N208" s="56"/>
      <c r="O208" s="56"/>
      <c r="P208" s="56"/>
      <c r="Q208" s="56"/>
      <c r="R208" s="88"/>
    </row>
    <row r="209" ht="26" customHeight="1" spans="1:18">
      <c r="A209" s="73"/>
      <c r="B209" s="43"/>
      <c r="C209" s="43"/>
      <c r="D209" s="43"/>
      <c r="E209" s="42"/>
      <c r="F209" s="42"/>
      <c r="G209" s="39"/>
      <c r="H209" s="39"/>
      <c r="I209" s="42" t="s">
        <v>28</v>
      </c>
      <c r="J209" s="57"/>
      <c r="K209" s="57"/>
      <c r="L209" s="57"/>
      <c r="M209" s="57"/>
      <c r="N209" s="56"/>
      <c r="O209" s="56"/>
      <c r="P209" s="56"/>
      <c r="Q209" s="56"/>
      <c r="R209" s="88"/>
    </row>
    <row r="210" ht="26" customHeight="1" spans="1:18">
      <c r="A210" s="73"/>
      <c r="B210" s="43"/>
      <c r="C210" s="43"/>
      <c r="D210" s="43"/>
      <c r="E210" s="42"/>
      <c r="F210" s="42"/>
      <c r="G210" s="39"/>
      <c r="H210" s="39"/>
      <c r="I210" s="42" t="s">
        <v>29</v>
      </c>
      <c r="J210" s="57"/>
      <c r="K210" s="57"/>
      <c r="L210" s="57"/>
      <c r="M210" s="57"/>
      <c r="N210" s="56"/>
      <c r="O210" s="56"/>
      <c r="P210" s="56"/>
      <c r="Q210" s="56"/>
      <c r="R210" s="88"/>
    </row>
    <row r="211" ht="26" customHeight="1" spans="1:18">
      <c r="A211" s="26" t="s">
        <v>205</v>
      </c>
      <c r="B211" s="27" t="s">
        <v>24</v>
      </c>
      <c r="C211" s="28" t="s">
        <v>206</v>
      </c>
      <c r="D211" s="28"/>
      <c r="E211" s="30"/>
      <c r="F211" s="30"/>
      <c r="G211" s="44"/>
      <c r="H211" s="44"/>
      <c r="I211" s="52" t="s">
        <v>12</v>
      </c>
      <c r="J211" s="53">
        <f>SUM(J216,J221,J226)</f>
        <v>1564</v>
      </c>
      <c r="K211" s="53">
        <f t="shared" ref="K211:K215" si="10">SUM(K216,K221,K226)</f>
        <v>1564</v>
      </c>
      <c r="L211" s="53">
        <f>SUM(L216:L230)</f>
        <v>195</v>
      </c>
      <c r="M211" s="53">
        <f>SUM(M216:M230)</f>
        <v>393.24</v>
      </c>
      <c r="N211" s="54"/>
      <c r="O211" s="54"/>
      <c r="P211" s="54"/>
      <c r="Q211" s="54"/>
      <c r="R211" s="60"/>
    </row>
    <row r="212" ht="26" customHeight="1" spans="1:18">
      <c r="A212" s="26"/>
      <c r="B212" s="34"/>
      <c r="C212" s="28"/>
      <c r="D212" s="28"/>
      <c r="E212" s="30"/>
      <c r="F212" s="30"/>
      <c r="G212" s="33"/>
      <c r="H212" s="33"/>
      <c r="I212" s="52" t="s">
        <v>26</v>
      </c>
      <c r="J212" s="53">
        <f>SUM(J217,J222,J227)</f>
        <v>1255</v>
      </c>
      <c r="K212" s="53">
        <f t="shared" si="10"/>
        <v>1255</v>
      </c>
      <c r="L212" s="53"/>
      <c r="M212" s="53"/>
      <c r="N212" s="54"/>
      <c r="O212" s="54"/>
      <c r="P212" s="54"/>
      <c r="Q212" s="54"/>
      <c r="R212" s="60"/>
    </row>
    <row r="213" ht="26" customHeight="1" spans="1:18">
      <c r="A213" s="26"/>
      <c r="B213" s="34"/>
      <c r="C213" s="28"/>
      <c r="D213" s="28"/>
      <c r="E213" s="30"/>
      <c r="F213" s="30"/>
      <c r="G213" s="33"/>
      <c r="H213" s="33"/>
      <c r="I213" s="52" t="s">
        <v>27</v>
      </c>
      <c r="J213" s="53">
        <f>SUM(J218,J223,J228)</f>
        <v>180</v>
      </c>
      <c r="K213" s="53">
        <f t="shared" si="10"/>
        <v>180</v>
      </c>
      <c r="L213" s="53"/>
      <c r="M213" s="53"/>
      <c r="N213" s="54"/>
      <c r="O213" s="54"/>
      <c r="P213" s="54"/>
      <c r="Q213" s="54"/>
      <c r="R213" s="60"/>
    </row>
    <row r="214" ht="26" customHeight="1" spans="1:18">
      <c r="A214" s="26"/>
      <c r="B214" s="34"/>
      <c r="C214" s="28"/>
      <c r="D214" s="28"/>
      <c r="E214" s="30"/>
      <c r="F214" s="30"/>
      <c r="G214" s="33"/>
      <c r="H214" s="33"/>
      <c r="I214" s="52" t="s">
        <v>28</v>
      </c>
      <c r="J214" s="53">
        <f>SUM(J219,J224,J229)</f>
        <v>0</v>
      </c>
      <c r="K214" s="53">
        <f t="shared" si="10"/>
        <v>0</v>
      </c>
      <c r="L214" s="53"/>
      <c r="M214" s="53"/>
      <c r="N214" s="54"/>
      <c r="O214" s="54"/>
      <c r="P214" s="54"/>
      <c r="Q214" s="54"/>
      <c r="R214" s="60"/>
    </row>
    <row r="215" ht="26" customHeight="1" spans="1:18">
      <c r="A215" s="26"/>
      <c r="B215" s="34"/>
      <c r="C215" s="28"/>
      <c r="D215" s="28"/>
      <c r="E215" s="30"/>
      <c r="F215" s="30"/>
      <c r="G215" s="33"/>
      <c r="H215" s="33"/>
      <c r="I215" s="52" t="s">
        <v>29</v>
      </c>
      <c r="J215" s="53">
        <f>SUM(J220,J225,J230)</f>
        <v>129</v>
      </c>
      <c r="K215" s="53">
        <f t="shared" si="10"/>
        <v>129</v>
      </c>
      <c r="L215" s="53"/>
      <c r="M215" s="53"/>
      <c r="N215" s="54"/>
      <c r="O215" s="54"/>
      <c r="P215" s="54"/>
      <c r="Q215" s="54"/>
      <c r="R215" s="60"/>
    </row>
    <row r="216" ht="26" customHeight="1" spans="1:18">
      <c r="A216" s="36">
        <v>1</v>
      </c>
      <c r="B216" s="76" t="s">
        <v>24</v>
      </c>
      <c r="C216" s="37" t="s">
        <v>206</v>
      </c>
      <c r="D216" s="37" t="s">
        <v>207</v>
      </c>
      <c r="E216" s="38" t="s">
        <v>208</v>
      </c>
      <c r="F216" s="38" t="s">
        <v>209</v>
      </c>
      <c r="G216" s="39">
        <v>45170</v>
      </c>
      <c r="H216" s="39">
        <v>45352</v>
      </c>
      <c r="I216" s="42" t="s">
        <v>12</v>
      </c>
      <c r="J216" s="55">
        <f>SUM(J217:J220)</f>
        <v>780</v>
      </c>
      <c r="K216" s="55">
        <f>SUM(K217:K220)</f>
        <v>780</v>
      </c>
      <c r="L216" s="55">
        <v>90</v>
      </c>
      <c r="M216" s="55">
        <v>181</v>
      </c>
      <c r="N216" s="56" t="s">
        <v>210</v>
      </c>
      <c r="O216" s="56"/>
      <c r="P216" s="56" t="s">
        <v>211</v>
      </c>
      <c r="Q216" s="56"/>
      <c r="R216" s="61"/>
    </row>
    <row r="217" ht="26" customHeight="1" spans="1:18">
      <c r="A217" s="36"/>
      <c r="B217" s="77"/>
      <c r="C217" s="37"/>
      <c r="D217" s="37"/>
      <c r="E217" s="38"/>
      <c r="F217" s="38"/>
      <c r="G217" s="41"/>
      <c r="H217" s="41"/>
      <c r="I217" s="42" t="s">
        <v>26</v>
      </c>
      <c r="J217" s="55">
        <v>600</v>
      </c>
      <c r="K217" s="55">
        <v>600</v>
      </c>
      <c r="L217" s="55"/>
      <c r="M217" s="55"/>
      <c r="N217" s="56"/>
      <c r="O217" s="56"/>
      <c r="P217" s="56"/>
      <c r="Q217" s="56"/>
      <c r="R217" s="61"/>
    </row>
    <row r="218" ht="26" customHeight="1" spans="1:18">
      <c r="A218" s="36"/>
      <c r="B218" s="77"/>
      <c r="C218" s="37"/>
      <c r="D218" s="37"/>
      <c r="E218" s="38"/>
      <c r="F218" s="38"/>
      <c r="G218" s="41"/>
      <c r="H218" s="41"/>
      <c r="I218" s="42" t="s">
        <v>27</v>
      </c>
      <c r="J218" s="55">
        <v>180</v>
      </c>
      <c r="K218" s="55">
        <v>180</v>
      </c>
      <c r="L218" s="55"/>
      <c r="M218" s="55"/>
      <c r="N218" s="56"/>
      <c r="O218" s="56"/>
      <c r="P218" s="56"/>
      <c r="Q218" s="56"/>
      <c r="R218" s="61"/>
    </row>
    <row r="219" ht="26" customHeight="1" spans="1:18">
      <c r="A219" s="36"/>
      <c r="B219" s="77"/>
      <c r="C219" s="37"/>
      <c r="D219" s="37"/>
      <c r="E219" s="38"/>
      <c r="F219" s="38"/>
      <c r="G219" s="41"/>
      <c r="H219" s="41"/>
      <c r="I219" s="42" t="s">
        <v>28</v>
      </c>
      <c r="J219" s="55"/>
      <c r="K219" s="55"/>
      <c r="L219" s="55"/>
      <c r="M219" s="55"/>
      <c r="N219" s="56"/>
      <c r="O219" s="56"/>
      <c r="P219" s="56"/>
      <c r="Q219" s="56"/>
      <c r="R219" s="61"/>
    </row>
    <row r="220" ht="26" customHeight="1" spans="1:18">
      <c r="A220" s="36"/>
      <c r="B220" s="77"/>
      <c r="C220" s="37"/>
      <c r="D220" s="37"/>
      <c r="E220" s="38"/>
      <c r="F220" s="38"/>
      <c r="G220" s="41"/>
      <c r="H220" s="41"/>
      <c r="I220" s="42" t="s">
        <v>29</v>
      </c>
      <c r="J220" s="55"/>
      <c r="K220" s="55"/>
      <c r="L220" s="55"/>
      <c r="M220" s="55"/>
      <c r="N220" s="56"/>
      <c r="O220" s="56"/>
      <c r="P220" s="56"/>
      <c r="Q220" s="56"/>
      <c r="R220" s="61"/>
    </row>
    <row r="221" ht="26" customHeight="1" spans="1:18">
      <c r="A221" s="36">
        <v>2</v>
      </c>
      <c r="B221" s="76" t="s">
        <v>24</v>
      </c>
      <c r="C221" s="43" t="s">
        <v>206</v>
      </c>
      <c r="D221" s="43" t="s">
        <v>212</v>
      </c>
      <c r="E221" s="42" t="s">
        <v>213</v>
      </c>
      <c r="F221" s="42" t="s">
        <v>214</v>
      </c>
      <c r="G221" s="39">
        <v>45170</v>
      </c>
      <c r="H221" s="39">
        <v>45352</v>
      </c>
      <c r="I221" s="42" t="s">
        <v>12</v>
      </c>
      <c r="J221" s="55">
        <f>SUM(J222:J225)</f>
        <v>395</v>
      </c>
      <c r="K221" s="55">
        <f>SUM(K222:K225)</f>
        <v>395</v>
      </c>
      <c r="L221" s="55">
        <v>60</v>
      </c>
      <c r="M221" s="55">
        <v>104</v>
      </c>
      <c r="N221" s="56" t="s">
        <v>215</v>
      </c>
      <c r="O221" s="56"/>
      <c r="P221" s="56" t="s">
        <v>216</v>
      </c>
      <c r="Q221" s="56"/>
      <c r="R221" s="61"/>
    </row>
    <row r="222" ht="26" customHeight="1" spans="1:18">
      <c r="A222" s="36"/>
      <c r="B222" s="77"/>
      <c r="C222" s="37"/>
      <c r="D222" s="37"/>
      <c r="E222" s="38"/>
      <c r="F222" s="42"/>
      <c r="G222" s="41"/>
      <c r="H222" s="41"/>
      <c r="I222" s="42" t="s">
        <v>26</v>
      </c>
      <c r="J222" s="55">
        <v>346</v>
      </c>
      <c r="K222" s="55">
        <v>346</v>
      </c>
      <c r="L222" s="55"/>
      <c r="M222" s="55"/>
      <c r="N222" s="56"/>
      <c r="O222" s="56"/>
      <c r="P222" s="56"/>
      <c r="Q222" s="56"/>
      <c r="R222" s="61"/>
    </row>
    <row r="223" ht="26" customHeight="1" spans="1:18">
      <c r="A223" s="36"/>
      <c r="B223" s="77"/>
      <c r="C223" s="37"/>
      <c r="D223" s="37"/>
      <c r="E223" s="38"/>
      <c r="F223" s="42"/>
      <c r="G223" s="41"/>
      <c r="H223" s="41"/>
      <c r="I223" s="42" t="s">
        <v>27</v>
      </c>
      <c r="J223" s="57"/>
      <c r="K223" s="57"/>
      <c r="L223" s="55"/>
      <c r="M223" s="55"/>
      <c r="N223" s="56"/>
      <c r="O223" s="56"/>
      <c r="P223" s="56"/>
      <c r="Q223" s="56"/>
      <c r="R223" s="61"/>
    </row>
    <row r="224" ht="26" customHeight="1" spans="1:18">
      <c r="A224" s="36"/>
      <c r="B224" s="77"/>
      <c r="C224" s="37"/>
      <c r="D224" s="37"/>
      <c r="E224" s="38"/>
      <c r="F224" s="42"/>
      <c r="G224" s="41"/>
      <c r="H224" s="41"/>
      <c r="I224" s="42" t="s">
        <v>28</v>
      </c>
      <c r="J224" s="55"/>
      <c r="K224" s="55"/>
      <c r="L224" s="55"/>
      <c r="M224" s="55"/>
      <c r="N224" s="56"/>
      <c r="O224" s="56"/>
      <c r="P224" s="56"/>
      <c r="Q224" s="56"/>
      <c r="R224" s="61"/>
    </row>
    <row r="225" ht="26" customHeight="1" spans="1:18">
      <c r="A225" s="36"/>
      <c r="B225" s="77"/>
      <c r="C225" s="37"/>
      <c r="D225" s="37"/>
      <c r="E225" s="38"/>
      <c r="F225" s="42"/>
      <c r="G225" s="41"/>
      <c r="H225" s="41"/>
      <c r="I225" s="42" t="s">
        <v>29</v>
      </c>
      <c r="J225" s="55">
        <v>49</v>
      </c>
      <c r="K225" s="55">
        <v>49</v>
      </c>
      <c r="L225" s="55"/>
      <c r="M225" s="55"/>
      <c r="N225" s="56"/>
      <c r="O225" s="56"/>
      <c r="P225" s="56"/>
      <c r="Q225" s="56"/>
      <c r="R225" s="61"/>
    </row>
    <row r="226" ht="26" customHeight="1" spans="1:18">
      <c r="A226" s="36">
        <v>3</v>
      </c>
      <c r="B226" s="76" t="s">
        <v>24</v>
      </c>
      <c r="C226" s="37" t="s">
        <v>206</v>
      </c>
      <c r="D226" s="37" t="s">
        <v>217</v>
      </c>
      <c r="E226" s="38" t="s">
        <v>218</v>
      </c>
      <c r="F226" s="38" t="s">
        <v>219</v>
      </c>
      <c r="G226" s="39">
        <v>45170</v>
      </c>
      <c r="H226" s="39">
        <v>45352</v>
      </c>
      <c r="I226" s="42" t="s">
        <v>12</v>
      </c>
      <c r="J226" s="55">
        <f>SUM(J227:J230)</f>
        <v>389</v>
      </c>
      <c r="K226" s="55">
        <f>SUM(K227:K230)</f>
        <v>389</v>
      </c>
      <c r="L226" s="55">
        <v>45</v>
      </c>
      <c r="M226" s="55">
        <v>108.24</v>
      </c>
      <c r="N226" s="56" t="s">
        <v>220</v>
      </c>
      <c r="O226" s="56"/>
      <c r="P226" s="56" t="s">
        <v>220</v>
      </c>
      <c r="Q226" s="56"/>
      <c r="R226" s="61"/>
    </row>
    <row r="227" ht="26" customHeight="1" spans="1:18">
      <c r="A227" s="36"/>
      <c r="B227" s="77"/>
      <c r="C227" s="37"/>
      <c r="D227" s="37"/>
      <c r="E227" s="38"/>
      <c r="F227" s="38"/>
      <c r="G227" s="41"/>
      <c r="H227" s="41"/>
      <c r="I227" s="42" t="s">
        <v>26</v>
      </c>
      <c r="J227" s="55">
        <v>309</v>
      </c>
      <c r="K227" s="55">
        <v>309</v>
      </c>
      <c r="L227" s="55"/>
      <c r="M227" s="55"/>
      <c r="N227" s="56"/>
      <c r="O227" s="56"/>
      <c r="P227" s="56"/>
      <c r="Q227" s="56"/>
      <c r="R227" s="61"/>
    </row>
    <row r="228" ht="26" customHeight="1" spans="1:18">
      <c r="A228" s="36"/>
      <c r="B228" s="77"/>
      <c r="C228" s="37"/>
      <c r="D228" s="37"/>
      <c r="E228" s="38"/>
      <c r="F228" s="38"/>
      <c r="G228" s="41"/>
      <c r="H228" s="41"/>
      <c r="I228" s="42" t="s">
        <v>27</v>
      </c>
      <c r="J228" s="55"/>
      <c r="K228" s="55"/>
      <c r="L228" s="55"/>
      <c r="M228" s="55"/>
      <c r="N228" s="56"/>
      <c r="O228" s="56"/>
      <c r="P228" s="56"/>
      <c r="Q228" s="56"/>
      <c r="R228" s="61"/>
    </row>
    <row r="229" ht="26" customHeight="1" spans="1:18">
      <c r="A229" s="36"/>
      <c r="B229" s="77"/>
      <c r="C229" s="37"/>
      <c r="D229" s="37"/>
      <c r="E229" s="38"/>
      <c r="F229" s="38"/>
      <c r="G229" s="41"/>
      <c r="H229" s="41"/>
      <c r="I229" s="42" t="s">
        <v>28</v>
      </c>
      <c r="J229" s="55"/>
      <c r="K229" s="55"/>
      <c r="L229" s="55"/>
      <c r="M229" s="55"/>
      <c r="N229" s="56"/>
      <c r="O229" s="56"/>
      <c r="P229" s="56"/>
      <c r="Q229" s="56"/>
      <c r="R229" s="61"/>
    </row>
    <row r="230" ht="26" customHeight="1" spans="1:18">
      <c r="A230" s="36"/>
      <c r="B230" s="77"/>
      <c r="C230" s="37"/>
      <c r="D230" s="37"/>
      <c r="E230" s="38"/>
      <c r="F230" s="38"/>
      <c r="G230" s="41"/>
      <c r="H230" s="41"/>
      <c r="I230" s="42" t="s">
        <v>29</v>
      </c>
      <c r="J230" s="55">
        <v>80</v>
      </c>
      <c r="K230" s="55">
        <v>80</v>
      </c>
      <c r="L230" s="55"/>
      <c r="M230" s="55"/>
      <c r="N230" s="56"/>
      <c r="O230" s="56"/>
      <c r="P230" s="56"/>
      <c r="Q230" s="56"/>
      <c r="R230" s="61"/>
    </row>
    <row r="231" ht="26" customHeight="1" spans="1:18">
      <c r="A231" s="26" t="s">
        <v>221</v>
      </c>
      <c r="B231" s="27" t="s">
        <v>24</v>
      </c>
      <c r="C231" s="28" t="s">
        <v>222</v>
      </c>
      <c r="D231" s="29"/>
      <c r="E231" s="31"/>
      <c r="F231" s="31"/>
      <c r="G231" s="32"/>
      <c r="H231" s="33"/>
      <c r="I231" s="52" t="s">
        <v>12</v>
      </c>
      <c r="J231" s="53">
        <f>SUM(J236,J241,J246)</f>
        <v>2756</v>
      </c>
      <c r="K231" s="53">
        <f t="shared" ref="K231:K235" si="11">SUM(K236,K241,K246)</f>
        <v>2756</v>
      </c>
      <c r="L231" s="53">
        <f>SUM(L236:L250)</f>
        <v>293</v>
      </c>
      <c r="M231" s="53">
        <f>SUM(M236:M250)</f>
        <v>727.41</v>
      </c>
      <c r="N231" s="54"/>
      <c r="O231" s="54"/>
      <c r="P231" s="54"/>
      <c r="Q231" s="54"/>
      <c r="R231" s="60"/>
    </row>
    <row r="232" ht="26" customHeight="1" spans="1:18">
      <c r="A232" s="26"/>
      <c r="B232" s="34"/>
      <c r="C232" s="28"/>
      <c r="D232" s="29"/>
      <c r="E232" s="31"/>
      <c r="F232" s="31"/>
      <c r="G232" s="32"/>
      <c r="H232" s="33"/>
      <c r="I232" s="52" t="s">
        <v>26</v>
      </c>
      <c r="J232" s="53">
        <f>SUM(J237,J242,J247)</f>
        <v>2309</v>
      </c>
      <c r="K232" s="53">
        <f t="shared" si="11"/>
        <v>2309</v>
      </c>
      <c r="L232" s="53"/>
      <c r="M232" s="53"/>
      <c r="N232" s="54"/>
      <c r="O232" s="54"/>
      <c r="P232" s="54"/>
      <c r="Q232" s="54"/>
      <c r="R232" s="60"/>
    </row>
    <row r="233" ht="26" customHeight="1" spans="1:18">
      <c r="A233" s="26"/>
      <c r="B233" s="34"/>
      <c r="C233" s="28"/>
      <c r="D233" s="29"/>
      <c r="E233" s="31"/>
      <c r="F233" s="31"/>
      <c r="G233" s="32"/>
      <c r="H233" s="33"/>
      <c r="I233" s="52" t="s">
        <v>27</v>
      </c>
      <c r="J233" s="53">
        <f>SUM(J238,J243,J248)</f>
        <v>106</v>
      </c>
      <c r="K233" s="53">
        <f t="shared" si="11"/>
        <v>106</v>
      </c>
      <c r="L233" s="53"/>
      <c r="M233" s="53"/>
      <c r="N233" s="54"/>
      <c r="O233" s="54"/>
      <c r="P233" s="54"/>
      <c r="Q233" s="54"/>
      <c r="R233" s="60"/>
    </row>
    <row r="234" ht="26" customHeight="1" spans="1:18">
      <c r="A234" s="26"/>
      <c r="B234" s="34"/>
      <c r="C234" s="28"/>
      <c r="D234" s="29"/>
      <c r="E234" s="31"/>
      <c r="F234" s="31"/>
      <c r="G234" s="32"/>
      <c r="H234" s="33"/>
      <c r="I234" s="52" t="s">
        <v>28</v>
      </c>
      <c r="J234" s="53">
        <f>SUM(J239,J244,J249)</f>
        <v>65</v>
      </c>
      <c r="K234" s="53">
        <f t="shared" si="11"/>
        <v>65</v>
      </c>
      <c r="L234" s="53"/>
      <c r="M234" s="53"/>
      <c r="N234" s="54"/>
      <c r="O234" s="54"/>
      <c r="P234" s="54"/>
      <c r="Q234" s="54"/>
      <c r="R234" s="60"/>
    </row>
    <row r="235" ht="26" customHeight="1" spans="1:18">
      <c r="A235" s="26"/>
      <c r="B235" s="34"/>
      <c r="C235" s="28"/>
      <c r="D235" s="29"/>
      <c r="E235" s="31"/>
      <c r="F235" s="31"/>
      <c r="G235" s="32"/>
      <c r="H235" s="33"/>
      <c r="I235" s="52" t="s">
        <v>29</v>
      </c>
      <c r="J235" s="53">
        <f>SUM(J240,J245,J250)</f>
        <v>276</v>
      </c>
      <c r="K235" s="53">
        <f t="shared" si="11"/>
        <v>276</v>
      </c>
      <c r="L235" s="53"/>
      <c r="M235" s="53"/>
      <c r="N235" s="54"/>
      <c r="O235" s="54"/>
      <c r="P235" s="54"/>
      <c r="Q235" s="54"/>
      <c r="R235" s="60"/>
    </row>
    <row r="236" ht="26" customHeight="1" spans="1:18">
      <c r="A236" s="36">
        <v>1</v>
      </c>
      <c r="B236" s="37" t="s">
        <v>32</v>
      </c>
      <c r="C236" s="37" t="s">
        <v>222</v>
      </c>
      <c r="D236" s="37" t="s">
        <v>223</v>
      </c>
      <c r="E236" s="38" t="s">
        <v>224</v>
      </c>
      <c r="F236" s="42" t="s">
        <v>225</v>
      </c>
      <c r="G236" s="39">
        <v>45170</v>
      </c>
      <c r="H236" s="41">
        <v>45442</v>
      </c>
      <c r="I236" s="42" t="s">
        <v>12</v>
      </c>
      <c r="J236" s="55">
        <f>SUM(J237:J240)</f>
        <v>858</v>
      </c>
      <c r="K236" s="55">
        <f>SUM(K237:K240)</f>
        <v>858</v>
      </c>
      <c r="L236" s="55">
        <v>70</v>
      </c>
      <c r="M236" s="55">
        <v>232.74</v>
      </c>
      <c r="N236" s="56" t="s">
        <v>226</v>
      </c>
      <c r="O236" s="56"/>
      <c r="P236" s="56" t="s">
        <v>227</v>
      </c>
      <c r="Q236" s="56"/>
      <c r="R236" s="61"/>
    </row>
    <row r="237" ht="26" customHeight="1" spans="1:18">
      <c r="A237" s="36"/>
      <c r="B237" s="37"/>
      <c r="C237" s="37"/>
      <c r="D237" s="37"/>
      <c r="E237" s="38"/>
      <c r="F237" s="42"/>
      <c r="G237" s="41"/>
      <c r="H237" s="41"/>
      <c r="I237" s="42" t="s">
        <v>26</v>
      </c>
      <c r="J237" s="55">
        <v>752</v>
      </c>
      <c r="K237" s="55">
        <v>752</v>
      </c>
      <c r="L237" s="55"/>
      <c r="M237" s="55"/>
      <c r="N237" s="56"/>
      <c r="O237" s="56"/>
      <c r="P237" s="56"/>
      <c r="Q237" s="56"/>
      <c r="R237" s="61"/>
    </row>
    <row r="238" ht="26" customHeight="1" spans="1:18">
      <c r="A238" s="36"/>
      <c r="B238" s="37"/>
      <c r="C238" s="37"/>
      <c r="D238" s="37"/>
      <c r="E238" s="38"/>
      <c r="F238" s="42"/>
      <c r="G238" s="41"/>
      <c r="H238" s="41"/>
      <c r="I238" s="42" t="s">
        <v>27</v>
      </c>
      <c r="J238" s="55">
        <v>106</v>
      </c>
      <c r="K238" s="55">
        <v>106</v>
      </c>
      <c r="L238" s="55"/>
      <c r="M238" s="55"/>
      <c r="N238" s="56"/>
      <c r="O238" s="56"/>
      <c r="P238" s="56"/>
      <c r="Q238" s="56"/>
      <c r="R238" s="61"/>
    </row>
    <row r="239" ht="26" customHeight="1" spans="1:18">
      <c r="A239" s="36"/>
      <c r="B239" s="37"/>
      <c r="C239" s="37"/>
      <c r="D239" s="37"/>
      <c r="E239" s="38"/>
      <c r="F239" s="42"/>
      <c r="G239" s="41"/>
      <c r="H239" s="41"/>
      <c r="I239" s="42" t="s">
        <v>28</v>
      </c>
      <c r="J239" s="55">
        <v>0</v>
      </c>
      <c r="K239" s="55">
        <v>0</v>
      </c>
      <c r="L239" s="55"/>
      <c r="M239" s="55"/>
      <c r="N239" s="56"/>
      <c r="O239" s="56"/>
      <c r="P239" s="56"/>
      <c r="Q239" s="56"/>
      <c r="R239" s="61"/>
    </row>
    <row r="240" ht="26" customHeight="1" spans="1:18">
      <c r="A240" s="36"/>
      <c r="B240" s="37"/>
      <c r="C240" s="37"/>
      <c r="D240" s="37"/>
      <c r="E240" s="38"/>
      <c r="F240" s="42"/>
      <c r="G240" s="41"/>
      <c r="H240" s="41"/>
      <c r="I240" s="42" t="s">
        <v>29</v>
      </c>
      <c r="J240" s="55">
        <v>0</v>
      </c>
      <c r="K240" s="55">
        <v>0</v>
      </c>
      <c r="L240" s="55"/>
      <c r="M240" s="55"/>
      <c r="N240" s="56"/>
      <c r="O240" s="56"/>
      <c r="P240" s="56"/>
      <c r="Q240" s="56"/>
      <c r="R240" s="61"/>
    </row>
    <row r="241" ht="26" customHeight="1" spans="1:18">
      <c r="A241" s="36">
        <v>2</v>
      </c>
      <c r="B241" s="37" t="s">
        <v>32</v>
      </c>
      <c r="C241" s="37" t="s">
        <v>222</v>
      </c>
      <c r="D241" s="37" t="s">
        <v>228</v>
      </c>
      <c r="E241" s="38" t="s">
        <v>229</v>
      </c>
      <c r="F241" s="38" t="s">
        <v>230</v>
      </c>
      <c r="G241" s="39">
        <v>45170</v>
      </c>
      <c r="H241" s="39">
        <v>45473</v>
      </c>
      <c r="I241" s="42" t="s">
        <v>12</v>
      </c>
      <c r="J241" s="55">
        <f>SUM(J242:J245)</f>
        <v>965</v>
      </c>
      <c r="K241" s="55">
        <f>SUM(K242:K245)</f>
        <v>965</v>
      </c>
      <c r="L241" s="55">
        <v>46</v>
      </c>
      <c r="M241" s="55">
        <v>252</v>
      </c>
      <c r="N241" s="56" t="s">
        <v>231</v>
      </c>
      <c r="O241" s="56"/>
      <c r="P241" s="56" t="s">
        <v>232</v>
      </c>
      <c r="Q241" s="56"/>
      <c r="R241" s="61"/>
    </row>
    <row r="242" ht="26" customHeight="1" spans="1:18">
      <c r="A242" s="36"/>
      <c r="B242" s="37"/>
      <c r="C242" s="37"/>
      <c r="D242" s="37"/>
      <c r="E242" s="38"/>
      <c r="F242" s="42"/>
      <c r="G242" s="41"/>
      <c r="H242" s="41"/>
      <c r="I242" s="42" t="s">
        <v>26</v>
      </c>
      <c r="J242" s="56">
        <v>800</v>
      </c>
      <c r="K242" s="56">
        <v>800</v>
      </c>
      <c r="L242" s="55"/>
      <c r="M242" s="55"/>
      <c r="N242" s="56"/>
      <c r="O242" s="56"/>
      <c r="P242" s="56"/>
      <c r="Q242" s="56"/>
      <c r="R242" s="61"/>
    </row>
    <row r="243" ht="26" customHeight="1" spans="1:18">
      <c r="A243" s="36"/>
      <c r="B243" s="37"/>
      <c r="C243" s="37"/>
      <c r="D243" s="37"/>
      <c r="E243" s="38"/>
      <c r="F243" s="42"/>
      <c r="G243" s="41"/>
      <c r="H243" s="41"/>
      <c r="I243" s="42" t="s">
        <v>27</v>
      </c>
      <c r="J243" s="56">
        <v>0</v>
      </c>
      <c r="K243" s="56">
        <v>0</v>
      </c>
      <c r="L243" s="55"/>
      <c r="M243" s="55"/>
      <c r="N243" s="56"/>
      <c r="O243" s="56"/>
      <c r="P243" s="56"/>
      <c r="Q243" s="56"/>
      <c r="R243" s="61"/>
    </row>
    <row r="244" ht="26" customHeight="1" spans="1:18">
      <c r="A244" s="36"/>
      <c r="B244" s="37"/>
      <c r="C244" s="37"/>
      <c r="D244" s="37"/>
      <c r="E244" s="38"/>
      <c r="F244" s="42"/>
      <c r="G244" s="41"/>
      <c r="H244" s="41"/>
      <c r="I244" s="42" t="s">
        <v>28</v>
      </c>
      <c r="J244" s="56">
        <v>65</v>
      </c>
      <c r="K244" s="56">
        <v>65</v>
      </c>
      <c r="L244" s="55"/>
      <c r="M244" s="55"/>
      <c r="N244" s="56"/>
      <c r="O244" s="56"/>
      <c r="P244" s="56"/>
      <c r="Q244" s="56"/>
      <c r="R244" s="61"/>
    </row>
    <row r="245" ht="26" customHeight="1" spans="1:18">
      <c r="A245" s="36"/>
      <c r="B245" s="37"/>
      <c r="C245" s="37"/>
      <c r="D245" s="37"/>
      <c r="E245" s="38"/>
      <c r="F245" s="42"/>
      <c r="G245" s="41"/>
      <c r="H245" s="41"/>
      <c r="I245" s="42" t="s">
        <v>29</v>
      </c>
      <c r="J245" s="56">
        <v>100</v>
      </c>
      <c r="K245" s="56">
        <v>100</v>
      </c>
      <c r="L245" s="55"/>
      <c r="M245" s="55"/>
      <c r="N245" s="56"/>
      <c r="O245" s="56"/>
      <c r="P245" s="56"/>
      <c r="Q245" s="56"/>
      <c r="R245" s="61"/>
    </row>
    <row r="246" ht="26" customHeight="1" spans="1:18">
      <c r="A246" s="36">
        <v>3</v>
      </c>
      <c r="B246" s="43" t="s">
        <v>32</v>
      </c>
      <c r="C246" s="43" t="s">
        <v>222</v>
      </c>
      <c r="D246" s="43" t="s">
        <v>233</v>
      </c>
      <c r="E246" s="42" t="s">
        <v>234</v>
      </c>
      <c r="F246" s="38" t="s">
        <v>235</v>
      </c>
      <c r="G246" s="39">
        <v>45170</v>
      </c>
      <c r="H246" s="39">
        <v>45534</v>
      </c>
      <c r="I246" s="42" t="s">
        <v>12</v>
      </c>
      <c r="J246" s="55">
        <f>SUM(J247:J250)</f>
        <v>933</v>
      </c>
      <c r="K246" s="55">
        <f>SUM(K247:K250)</f>
        <v>933</v>
      </c>
      <c r="L246" s="55">
        <v>177</v>
      </c>
      <c r="M246" s="55">
        <v>242.67</v>
      </c>
      <c r="N246" s="56" t="s">
        <v>236</v>
      </c>
      <c r="O246" s="56"/>
      <c r="P246" s="56" t="s">
        <v>237</v>
      </c>
      <c r="Q246" s="56"/>
      <c r="R246" s="61"/>
    </row>
    <row r="247" ht="26" customHeight="1" spans="1:18">
      <c r="A247" s="36"/>
      <c r="B247" s="37"/>
      <c r="C247" s="37"/>
      <c r="D247" s="37"/>
      <c r="E247" s="38"/>
      <c r="F247" s="38"/>
      <c r="G247" s="41"/>
      <c r="H247" s="41"/>
      <c r="I247" s="42" t="s">
        <v>26</v>
      </c>
      <c r="J247" s="55">
        <v>757</v>
      </c>
      <c r="K247" s="55">
        <v>757</v>
      </c>
      <c r="L247" s="55"/>
      <c r="M247" s="55"/>
      <c r="N247" s="56"/>
      <c r="O247" s="56"/>
      <c r="P247" s="56"/>
      <c r="Q247" s="56"/>
      <c r="R247" s="61"/>
    </row>
    <row r="248" ht="26" customHeight="1" spans="1:18">
      <c r="A248" s="36"/>
      <c r="B248" s="37"/>
      <c r="C248" s="37"/>
      <c r="D248" s="37"/>
      <c r="E248" s="38"/>
      <c r="F248" s="38"/>
      <c r="G248" s="41"/>
      <c r="H248" s="41"/>
      <c r="I248" s="42" t="s">
        <v>27</v>
      </c>
      <c r="J248" s="55">
        <v>0</v>
      </c>
      <c r="K248" s="55">
        <v>0</v>
      </c>
      <c r="L248" s="55"/>
      <c r="M248" s="55"/>
      <c r="N248" s="56"/>
      <c r="O248" s="56"/>
      <c r="P248" s="56"/>
      <c r="Q248" s="56"/>
      <c r="R248" s="61"/>
    </row>
    <row r="249" ht="26" customHeight="1" spans="1:18">
      <c r="A249" s="36"/>
      <c r="B249" s="37"/>
      <c r="C249" s="37"/>
      <c r="D249" s="37"/>
      <c r="E249" s="38"/>
      <c r="F249" s="38"/>
      <c r="G249" s="41"/>
      <c r="H249" s="41"/>
      <c r="I249" s="42" t="s">
        <v>28</v>
      </c>
      <c r="J249" s="55">
        <v>0</v>
      </c>
      <c r="K249" s="55">
        <v>0</v>
      </c>
      <c r="L249" s="55"/>
      <c r="M249" s="55"/>
      <c r="N249" s="56"/>
      <c r="O249" s="56"/>
      <c r="P249" s="56"/>
      <c r="Q249" s="56"/>
      <c r="R249" s="61"/>
    </row>
    <row r="250" ht="26" customHeight="1" spans="1:18">
      <c r="A250" s="78"/>
      <c r="B250" s="79"/>
      <c r="C250" s="79"/>
      <c r="D250" s="79"/>
      <c r="E250" s="80"/>
      <c r="F250" s="80"/>
      <c r="G250" s="81"/>
      <c r="H250" s="81"/>
      <c r="I250" s="84" t="s">
        <v>29</v>
      </c>
      <c r="J250" s="85">
        <v>176</v>
      </c>
      <c r="K250" s="85">
        <v>176</v>
      </c>
      <c r="L250" s="85"/>
      <c r="M250" s="85"/>
      <c r="N250" s="86"/>
      <c r="O250" s="86"/>
      <c r="P250" s="86"/>
      <c r="Q250" s="86"/>
      <c r="R250" s="89"/>
    </row>
    <row r="251" ht="15.6" spans="1:18">
      <c r="A251" s="82" t="s">
        <v>238</v>
      </c>
      <c r="B251" s="82"/>
      <c r="C251" s="82"/>
      <c r="D251" s="82"/>
      <c r="E251" s="82"/>
      <c r="F251" s="82"/>
      <c r="G251" s="82"/>
      <c r="H251" s="83"/>
      <c r="I251" s="82"/>
      <c r="J251" s="87"/>
      <c r="K251" s="87"/>
      <c r="L251" s="82"/>
      <c r="M251" s="82"/>
      <c r="N251" s="83"/>
      <c r="O251" s="83"/>
      <c r="P251" s="83"/>
      <c r="Q251" s="83"/>
      <c r="R251" s="82"/>
    </row>
  </sheetData>
  <autoFilter ref="A5:R251">
    <extLst/>
  </autoFilter>
  <mergeCells count="756">
    <mergeCell ref="A1:B1"/>
    <mergeCell ref="A2:R2"/>
    <mergeCell ref="A251:R251"/>
    <mergeCell ref="A3:A5"/>
    <mergeCell ref="A6:A10"/>
    <mergeCell ref="A11:A15"/>
    <mergeCell ref="A16:A20"/>
    <mergeCell ref="A21:A25"/>
    <mergeCell ref="A26:A30"/>
    <mergeCell ref="A31:A35"/>
    <mergeCell ref="A36:A40"/>
    <mergeCell ref="A41:A45"/>
    <mergeCell ref="A46:A50"/>
    <mergeCell ref="A51:A55"/>
    <mergeCell ref="A56:A60"/>
    <mergeCell ref="A61:A65"/>
    <mergeCell ref="A66:A70"/>
    <mergeCell ref="A71:A75"/>
    <mergeCell ref="A76:A80"/>
    <mergeCell ref="A81:A85"/>
    <mergeCell ref="A86:A90"/>
    <mergeCell ref="A91:A95"/>
    <mergeCell ref="A96:A100"/>
    <mergeCell ref="A101:A105"/>
    <mergeCell ref="A106:A110"/>
    <mergeCell ref="A111:A115"/>
    <mergeCell ref="A116:A120"/>
    <mergeCell ref="A121:A125"/>
    <mergeCell ref="A126:A130"/>
    <mergeCell ref="A131:A135"/>
    <mergeCell ref="A136:A140"/>
    <mergeCell ref="A141:A145"/>
    <mergeCell ref="A146:A150"/>
    <mergeCell ref="A151:A155"/>
    <mergeCell ref="A156:A160"/>
    <mergeCell ref="A161:A165"/>
    <mergeCell ref="A166:A170"/>
    <mergeCell ref="A171:A175"/>
    <mergeCell ref="A176:A180"/>
    <mergeCell ref="A181:A185"/>
    <mergeCell ref="A186:A190"/>
    <mergeCell ref="A191:A195"/>
    <mergeCell ref="A196:A200"/>
    <mergeCell ref="A201:A205"/>
    <mergeCell ref="A206:A210"/>
    <mergeCell ref="A211:A215"/>
    <mergeCell ref="A216:A220"/>
    <mergeCell ref="A221:A225"/>
    <mergeCell ref="A226:A230"/>
    <mergeCell ref="A231:A235"/>
    <mergeCell ref="A236:A240"/>
    <mergeCell ref="A241:A245"/>
    <mergeCell ref="A246:A250"/>
    <mergeCell ref="B3:B5"/>
    <mergeCell ref="B6:B10"/>
    <mergeCell ref="B11:B15"/>
    <mergeCell ref="B16:B20"/>
    <mergeCell ref="B21:B25"/>
    <mergeCell ref="B26:B30"/>
    <mergeCell ref="B31:B35"/>
    <mergeCell ref="B36:B40"/>
    <mergeCell ref="B41:B45"/>
    <mergeCell ref="B46:B50"/>
    <mergeCell ref="B51:B55"/>
    <mergeCell ref="B56:B60"/>
    <mergeCell ref="B61:B65"/>
    <mergeCell ref="B66:B70"/>
    <mergeCell ref="B71:B75"/>
    <mergeCell ref="B76:B80"/>
    <mergeCell ref="B81:B85"/>
    <mergeCell ref="B86:B90"/>
    <mergeCell ref="B91:B95"/>
    <mergeCell ref="B96:B100"/>
    <mergeCell ref="B101:B105"/>
    <mergeCell ref="B106:B110"/>
    <mergeCell ref="B111:B115"/>
    <mergeCell ref="B116:B120"/>
    <mergeCell ref="B121:B125"/>
    <mergeCell ref="B126:B130"/>
    <mergeCell ref="B131:B135"/>
    <mergeCell ref="B136:B140"/>
    <mergeCell ref="B141:B145"/>
    <mergeCell ref="B146:B150"/>
    <mergeCell ref="B151:B155"/>
    <mergeCell ref="B156:B160"/>
    <mergeCell ref="B161:B165"/>
    <mergeCell ref="B166:B170"/>
    <mergeCell ref="B171:B175"/>
    <mergeCell ref="B176:B180"/>
    <mergeCell ref="B181:B185"/>
    <mergeCell ref="B186:B190"/>
    <mergeCell ref="B191:B195"/>
    <mergeCell ref="B196:B200"/>
    <mergeCell ref="B201:B205"/>
    <mergeCell ref="B206:B210"/>
    <mergeCell ref="B211:B215"/>
    <mergeCell ref="B216:B220"/>
    <mergeCell ref="B221:B225"/>
    <mergeCell ref="B226:B230"/>
    <mergeCell ref="B231:B235"/>
    <mergeCell ref="B236:B240"/>
    <mergeCell ref="B241:B245"/>
    <mergeCell ref="B246:B250"/>
    <mergeCell ref="C3:C5"/>
    <mergeCell ref="C6:C10"/>
    <mergeCell ref="C11:C15"/>
    <mergeCell ref="C16:C20"/>
    <mergeCell ref="C21:C25"/>
    <mergeCell ref="C26:C30"/>
    <mergeCell ref="C31:C35"/>
    <mergeCell ref="C36:C40"/>
    <mergeCell ref="C41:C45"/>
    <mergeCell ref="C46:C50"/>
    <mergeCell ref="C51:C55"/>
    <mergeCell ref="C56:C60"/>
    <mergeCell ref="C61:C65"/>
    <mergeCell ref="C66:C70"/>
    <mergeCell ref="C71:C75"/>
    <mergeCell ref="C76:C80"/>
    <mergeCell ref="C81:C85"/>
    <mergeCell ref="C86:C90"/>
    <mergeCell ref="C91:C95"/>
    <mergeCell ref="C96:C100"/>
    <mergeCell ref="C101:C105"/>
    <mergeCell ref="C106:C110"/>
    <mergeCell ref="C111:C115"/>
    <mergeCell ref="C116:C120"/>
    <mergeCell ref="C121:C125"/>
    <mergeCell ref="C126:C130"/>
    <mergeCell ref="C131:C135"/>
    <mergeCell ref="C136:C140"/>
    <mergeCell ref="C141:C145"/>
    <mergeCell ref="C146:C150"/>
    <mergeCell ref="C151:C155"/>
    <mergeCell ref="C156:C160"/>
    <mergeCell ref="C161:C165"/>
    <mergeCell ref="C166:C170"/>
    <mergeCell ref="C171:C175"/>
    <mergeCell ref="C176:C180"/>
    <mergeCell ref="C181:C185"/>
    <mergeCell ref="C186:C190"/>
    <mergeCell ref="C191:C195"/>
    <mergeCell ref="C196:C200"/>
    <mergeCell ref="C201:C205"/>
    <mergeCell ref="C206:C210"/>
    <mergeCell ref="C211:C215"/>
    <mergeCell ref="C216:C220"/>
    <mergeCell ref="C221:C225"/>
    <mergeCell ref="C226:C230"/>
    <mergeCell ref="C231:C235"/>
    <mergeCell ref="C236:C240"/>
    <mergeCell ref="C241:C245"/>
    <mergeCell ref="C246:C250"/>
    <mergeCell ref="D3:D5"/>
    <mergeCell ref="D6:D10"/>
    <mergeCell ref="D11:D15"/>
    <mergeCell ref="D16:D20"/>
    <mergeCell ref="D21:D25"/>
    <mergeCell ref="D26:D30"/>
    <mergeCell ref="D31:D35"/>
    <mergeCell ref="D36:D40"/>
    <mergeCell ref="D41:D45"/>
    <mergeCell ref="D46:D50"/>
    <mergeCell ref="D51:D55"/>
    <mergeCell ref="D56:D60"/>
    <mergeCell ref="D61:D65"/>
    <mergeCell ref="D66:D70"/>
    <mergeCell ref="D71:D75"/>
    <mergeCell ref="D76:D80"/>
    <mergeCell ref="D81:D85"/>
    <mergeCell ref="D86:D90"/>
    <mergeCell ref="D91:D95"/>
    <mergeCell ref="D96:D100"/>
    <mergeCell ref="D101:D105"/>
    <mergeCell ref="D106:D110"/>
    <mergeCell ref="D111:D115"/>
    <mergeCell ref="D116:D120"/>
    <mergeCell ref="D121:D125"/>
    <mergeCell ref="D126:D130"/>
    <mergeCell ref="D131:D135"/>
    <mergeCell ref="D136:D140"/>
    <mergeCell ref="D141:D145"/>
    <mergeCell ref="D146:D150"/>
    <mergeCell ref="D151:D155"/>
    <mergeCell ref="D156:D160"/>
    <mergeCell ref="D161:D165"/>
    <mergeCell ref="D166:D170"/>
    <mergeCell ref="D171:D175"/>
    <mergeCell ref="D176:D180"/>
    <mergeCell ref="D181:D185"/>
    <mergeCell ref="D186:D190"/>
    <mergeCell ref="D191:D195"/>
    <mergeCell ref="D196:D200"/>
    <mergeCell ref="D201:D205"/>
    <mergeCell ref="D206:D210"/>
    <mergeCell ref="D211:D215"/>
    <mergeCell ref="D216:D220"/>
    <mergeCell ref="D221:D225"/>
    <mergeCell ref="D226:D230"/>
    <mergeCell ref="D231:D235"/>
    <mergeCell ref="D236:D240"/>
    <mergeCell ref="D241:D245"/>
    <mergeCell ref="D246:D250"/>
    <mergeCell ref="E3:E5"/>
    <mergeCell ref="E6:E10"/>
    <mergeCell ref="E11:E15"/>
    <mergeCell ref="E16:E20"/>
    <mergeCell ref="E21:E25"/>
    <mergeCell ref="E26:E30"/>
    <mergeCell ref="E31:E35"/>
    <mergeCell ref="E36:E40"/>
    <mergeCell ref="E41:E45"/>
    <mergeCell ref="E46:E50"/>
    <mergeCell ref="E51:E55"/>
    <mergeCell ref="E56:E60"/>
    <mergeCell ref="E61:E65"/>
    <mergeCell ref="E66:E70"/>
    <mergeCell ref="E71:E75"/>
    <mergeCell ref="E76:E80"/>
    <mergeCell ref="E81:E85"/>
    <mergeCell ref="E86:E90"/>
    <mergeCell ref="E91:E95"/>
    <mergeCell ref="E96:E100"/>
    <mergeCell ref="E101:E105"/>
    <mergeCell ref="E106:E110"/>
    <mergeCell ref="E111:E115"/>
    <mergeCell ref="E116:E120"/>
    <mergeCell ref="E121:E125"/>
    <mergeCell ref="E126:E130"/>
    <mergeCell ref="E131:E135"/>
    <mergeCell ref="E136:E140"/>
    <mergeCell ref="E141:E145"/>
    <mergeCell ref="E146:E150"/>
    <mergeCell ref="E151:E155"/>
    <mergeCell ref="E156:E160"/>
    <mergeCell ref="E161:E165"/>
    <mergeCell ref="E166:E170"/>
    <mergeCell ref="E171:E175"/>
    <mergeCell ref="E176:E180"/>
    <mergeCell ref="E181:E185"/>
    <mergeCell ref="E186:E190"/>
    <mergeCell ref="E191:E195"/>
    <mergeCell ref="E196:E200"/>
    <mergeCell ref="E201:E205"/>
    <mergeCell ref="E206:E210"/>
    <mergeCell ref="E211:E215"/>
    <mergeCell ref="E216:E220"/>
    <mergeCell ref="E221:E225"/>
    <mergeCell ref="E226:E230"/>
    <mergeCell ref="E231:E235"/>
    <mergeCell ref="E236:E240"/>
    <mergeCell ref="E241:E245"/>
    <mergeCell ref="E246:E250"/>
    <mergeCell ref="F3:F5"/>
    <mergeCell ref="F6:F10"/>
    <mergeCell ref="F11:F15"/>
    <mergeCell ref="F16:F20"/>
    <mergeCell ref="F21:F25"/>
    <mergeCell ref="F26:F30"/>
    <mergeCell ref="F31:F35"/>
    <mergeCell ref="F36:F40"/>
    <mergeCell ref="F41:F45"/>
    <mergeCell ref="F46:F50"/>
    <mergeCell ref="F51:F55"/>
    <mergeCell ref="F56:F60"/>
    <mergeCell ref="F61:F65"/>
    <mergeCell ref="F66:F70"/>
    <mergeCell ref="F71:F75"/>
    <mergeCell ref="F76:F80"/>
    <mergeCell ref="F81:F85"/>
    <mergeCell ref="F86:F90"/>
    <mergeCell ref="F91:F95"/>
    <mergeCell ref="F96:F100"/>
    <mergeCell ref="F101:F105"/>
    <mergeCell ref="F106:F110"/>
    <mergeCell ref="F111:F115"/>
    <mergeCell ref="F116:F120"/>
    <mergeCell ref="F121:F125"/>
    <mergeCell ref="F126:F130"/>
    <mergeCell ref="F131:F135"/>
    <mergeCell ref="F136:F140"/>
    <mergeCell ref="F141:F145"/>
    <mergeCell ref="F146:F150"/>
    <mergeCell ref="F151:F155"/>
    <mergeCell ref="F156:F160"/>
    <mergeCell ref="F161:F165"/>
    <mergeCell ref="F166:F170"/>
    <mergeCell ref="F171:F175"/>
    <mergeCell ref="F176:F180"/>
    <mergeCell ref="F181:F185"/>
    <mergeCell ref="F186:F190"/>
    <mergeCell ref="F191:F195"/>
    <mergeCell ref="F196:F200"/>
    <mergeCell ref="F201:F205"/>
    <mergeCell ref="F206:F210"/>
    <mergeCell ref="F211:F215"/>
    <mergeCell ref="F216:F220"/>
    <mergeCell ref="F221:F225"/>
    <mergeCell ref="F226:F230"/>
    <mergeCell ref="F231:F235"/>
    <mergeCell ref="F236:F240"/>
    <mergeCell ref="F241:F245"/>
    <mergeCell ref="F246:F250"/>
    <mergeCell ref="G3:G5"/>
    <mergeCell ref="G6:G10"/>
    <mergeCell ref="G11:G15"/>
    <mergeCell ref="G16:G20"/>
    <mergeCell ref="G21:G25"/>
    <mergeCell ref="G26:G30"/>
    <mergeCell ref="G31:G35"/>
    <mergeCell ref="G36:G40"/>
    <mergeCell ref="G41:G45"/>
    <mergeCell ref="G46:G50"/>
    <mergeCell ref="G51:G55"/>
    <mergeCell ref="G56:G60"/>
    <mergeCell ref="G61:G65"/>
    <mergeCell ref="G66:G70"/>
    <mergeCell ref="G71:G75"/>
    <mergeCell ref="G76:G80"/>
    <mergeCell ref="G81:G85"/>
    <mergeCell ref="G86:G90"/>
    <mergeCell ref="G91:G95"/>
    <mergeCell ref="G96:G100"/>
    <mergeCell ref="G101:G105"/>
    <mergeCell ref="G106:G110"/>
    <mergeCell ref="G111:G115"/>
    <mergeCell ref="G116:G120"/>
    <mergeCell ref="G121:G125"/>
    <mergeCell ref="G126:G130"/>
    <mergeCell ref="G131:G135"/>
    <mergeCell ref="G136:G140"/>
    <mergeCell ref="G141:G145"/>
    <mergeCell ref="G146:G150"/>
    <mergeCell ref="G151:G155"/>
    <mergeCell ref="G156:G160"/>
    <mergeCell ref="G161:G165"/>
    <mergeCell ref="G166:G170"/>
    <mergeCell ref="G171:G175"/>
    <mergeCell ref="G176:G180"/>
    <mergeCell ref="G181:G185"/>
    <mergeCell ref="G186:G190"/>
    <mergeCell ref="G191:G195"/>
    <mergeCell ref="G196:G200"/>
    <mergeCell ref="G201:G205"/>
    <mergeCell ref="G206:G210"/>
    <mergeCell ref="G211:G215"/>
    <mergeCell ref="G216:G220"/>
    <mergeCell ref="G221:G225"/>
    <mergeCell ref="G226:G230"/>
    <mergeCell ref="G231:G235"/>
    <mergeCell ref="G236:G240"/>
    <mergeCell ref="G241:G245"/>
    <mergeCell ref="G246:G250"/>
    <mergeCell ref="H3:H5"/>
    <mergeCell ref="H6:H10"/>
    <mergeCell ref="H11:H15"/>
    <mergeCell ref="H16:H20"/>
    <mergeCell ref="H21:H25"/>
    <mergeCell ref="H26:H30"/>
    <mergeCell ref="H31:H35"/>
    <mergeCell ref="H36:H40"/>
    <mergeCell ref="H41:H45"/>
    <mergeCell ref="H46:H50"/>
    <mergeCell ref="H51:H55"/>
    <mergeCell ref="H56:H60"/>
    <mergeCell ref="H61:H65"/>
    <mergeCell ref="H66:H70"/>
    <mergeCell ref="H71:H75"/>
    <mergeCell ref="H76:H80"/>
    <mergeCell ref="H81:H85"/>
    <mergeCell ref="H86:H90"/>
    <mergeCell ref="H91:H95"/>
    <mergeCell ref="H96:H100"/>
    <mergeCell ref="H101:H105"/>
    <mergeCell ref="H106:H110"/>
    <mergeCell ref="H111:H115"/>
    <mergeCell ref="H116:H120"/>
    <mergeCell ref="H121:H125"/>
    <mergeCell ref="H126:H130"/>
    <mergeCell ref="H131:H135"/>
    <mergeCell ref="H136:H140"/>
    <mergeCell ref="H141:H145"/>
    <mergeCell ref="H146:H150"/>
    <mergeCell ref="H151:H155"/>
    <mergeCell ref="H156:H160"/>
    <mergeCell ref="H161:H165"/>
    <mergeCell ref="H166:H170"/>
    <mergeCell ref="H171:H175"/>
    <mergeCell ref="H176:H180"/>
    <mergeCell ref="H181:H185"/>
    <mergeCell ref="H186:H190"/>
    <mergeCell ref="H191:H195"/>
    <mergeCell ref="H196:H200"/>
    <mergeCell ref="H201:H205"/>
    <mergeCell ref="H206:H210"/>
    <mergeCell ref="H211:H215"/>
    <mergeCell ref="H216:H220"/>
    <mergeCell ref="H221:H225"/>
    <mergeCell ref="H226:H230"/>
    <mergeCell ref="H231:H235"/>
    <mergeCell ref="H236:H240"/>
    <mergeCell ref="H241:H245"/>
    <mergeCell ref="H246:H250"/>
    <mergeCell ref="I3:I5"/>
    <mergeCell ref="J3:J4"/>
    <mergeCell ref="K3:K4"/>
    <mergeCell ref="L3:L4"/>
    <mergeCell ref="L6:L10"/>
    <mergeCell ref="L11:L15"/>
    <mergeCell ref="L16:L20"/>
    <mergeCell ref="L21:L25"/>
    <mergeCell ref="L26:L30"/>
    <mergeCell ref="L31:L35"/>
    <mergeCell ref="L36:L40"/>
    <mergeCell ref="L41:L45"/>
    <mergeCell ref="L46:L50"/>
    <mergeCell ref="L51:L55"/>
    <mergeCell ref="L56:L60"/>
    <mergeCell ref="L61:L65"/>
    <mergeCell ref="L66:L70"/>
    <mergeCell ref="L71:L75"/>
    <mergeCell ref="L76:L80"/>
    <mergeCell ref="L81:L85"/>
    <mergeCell ref="L86:L90"/>
    <mergeCell ref="L91:L95"/>
    <mergeCell ref="L96:L100"/>
    <mergeCell ref="L101:L105"/>
    <mergeCell ref="L106:L110"/>
    <mergeCell ref="L111:L115"/>
    <mergeCell ref="L116:L120"/>
    <mergeCell ref="L121:L125"/>
    <mergeCell ref="L126:L130"/>
    <mergeCell ref="L131:L135"/>
    <mergeCell ref="L136:L140"/>
    <mergeCell ref="L141:L145"/>
    <mergeCell ref="L146:L150"/>
    <mergeCell ref="L151:L155"/>
    <mergeCell ref="L156:L160"/>
    <mergeCell ref="L161:L165"/>
    <mergeCell ref="L166:L170"/>
    <mergeCell ref="L171:L175"/>
    <mergeCell ref="L176:L180"/>
    <mergeCell ref="L181:L185"/>
    <mergeCell ref="L186:L190"/>
    <mergeCell ref="L191:L195"/>
    <mergeCell ref="L196:L200"/>
    <mergeCell ref="L201:L205"/>
    <mergeCell ref="L206:L210"/>
    <mergeCell ref="L211:L215"/>
    <mergeCell ref="L216:L220"/>
    <mergeCell ref="L221:L225"/>
    <mergeCell ref="L226:L230"/>
    <mergeCell ref="L231:L235"/>
    <mergeCell ref="L236:L240"/>
    <mergeCell ref="L241:L245"/>
    <mergeCell ref="L246:L250"/>
    <mergeCell ref="M3:M4"/>
    <mergeCell ref="M6:M10"/>
    <mergeCell ref="M11:M15"/>
    <mergeCell ref="M16:M20"/>
    <mergeCell ref="M21:M25"/>
    <mergeCell ref="M26:M30"/>
    <mergeCell ref="M31:M35"/>
    <mergeCell ref="M36:M40"/>
    <mergeCell ref="M41:M45"/>
    <mergeCell ref="M46:M50"/>
    <mergeCell ref="M51:M55"/>
    <mergeCell ref="M56:M60"/>
    <mergeCell ref="M61:M65"/>
    <mergeCell ref="M66:M70"/>
    <mergeCell ref="M71:M75"/>
    <mergeCell ref="M76:M80"/>
    <mergeCell ref="M81:M85"/>
    <mergeCell ref="M86:M90"/>
    <mergeCell ref="M91:M95"/>
    <mergeCell ref="M96:M100"/>
    <mergeCell ref="M101:M105"/>
    <mergeCell ref="M106:M110"/>
    <mergeCell ref="M111:M115"/>
    <mergeCell ref="M116:M120"/>
    <mergeCell ref="M121:M125"/>
    <mergeCell ref="M126:M130"/>
    <mergeCell ref="M131:M135"/>
    <mergeCell ref="M136:M140"/>
    <mergeCell ref="M141:M145"/>
    <mergeCell ref="M146:M150"/>
    <mergeCell ref="M151:M155"/>
    <mergeCell ref="M156:M160"/>
    <mergeCell ref="M161:M165"/>
    <mergeCell ref="M166:M170"/>
    <mergeCell ref="M171:M175"/>
    <mergeCell ref="M176:M180"/>
    <mergeCell ref="M181:M185"/>
    <mergeCell ref="M186:M190"/>
    <mergeCell ref="M191:M195"/>
    <mergeCell ref="M196:M200"/>
    <mergeCell ref="M201:M205"/>
    <mergeCell ref="M206:M210"/>
    <mergeCell ref="M211:M215"/>
    <mergeCell ref="M216:M220"/>
    <mergeCell ref="M221:M225"/>
    <mergeCell ref="M226:M230"/>
    <mergeCell ref="M231:M235"/>
    <mergeCell ref="M236:M240"/>
    <mergeCell ref="M241:M245"/>
    <mergeCell ref="M246:M250"/>
    <mergeCell ref="N3:N4"/>
    <mergeCell ref="N6:N10"/>
    <mergeCell ref="N11:N15"/>
    <mergeCell ref="N16:N20"/>
    <mergeCell ref="N21:N25"/>
    <mergeCell ref="N26:N30"/>
    <mergeCell ref="N31:N35"/>
    <mergeCell ref="N36:N40"/>
    <mergeCell ref="N41:N45"/>
    <mergeCell ref="N46:N50"/>
    <mergeCell ref="N51:N55"/>
    <mergeCell ref="N56:N60"/>
    <mergeCell ref="N61:N65"/>
    <mergeCell ref="N66:N70"/>
    <mergeCell ref="N71:N75"/>
    <mergeCell ref="N76:N80"/>
    <mergeCell ref="N81:N85"/>
    <mergeCell ref="N86:N90"/>
    <mergeCell ref="N91:N95"/>
    <mergeCell ref="N96:N100"/>
    <mergeCell ref="N101:N105"/>
    <mergeCell ref="N106:N110"/>
    <mergeCell ref="N111:N115"/>
    <mergeCell ref="N116:N120"/>
    <mergeCell ref="N121:N125"/>
    <mergeCell ref="N126:N130"/>
    <mergeCell ref="N131:N135"/>
    <mergeCell ref="N136:N140"/>
    <mergeCell ref="N141:N145"/>
    <mergeCell ref="N146:N150"/>
    <mergeCell ref="N151:N155"/>
    <mergeCell ref="N156:N160"/>
    <mergeCell ref="N161:N165"/>
    <mergeCell ref="N166:N170"/>
    <mergeCell ref="N171:N175"/>
    <mergeCell ref="N176:N180"/>
    <mergeCell ref="N181:N185"/>
    <mergeCell ref="N186:N190"/>
    <mergeCell ref="N191:N195"/>
    <mergeCell ref="N196:N200"/>
    <mergeCell ref="N201:N205"/>
    <mergeCell ref="N206:N210"/>
    <mergeCell ref="N211:N215"/>
    <mergeCell ref="N216:N220"/>
    <mergeCell ref="N221:N225"/>
    <mergeCell ref="N226:N230"/>
    <mergeCell ref="N231:N235"/>
    <mergeCell ref="N236:N240"/>
    <mergeCell ref="N241:N245"/>
    <mergeCell ref="N246:N250"/>
    <mergeCell ref="O3:O4"/>
    <mergeCell ref="O6:O10"/>
    <mergeCell ref="O11:O15"/>
    <mergeCell ref="O16:O20"/>
    <mergeCell ref="O21:O25"/>
    <mergeCell ref="O26:O30"/>
    <mergeCell ref="O31:O35"/>
    <mergeCell ref="O36:O40"/>
    <mergeCell ref="O41:O45"/>
    <mergeCell ref="O46:O50"/>
    <mergeCell ref="O51:O55"/>
    <mergeCell ref="O56:O60"/>
    <mergeCell ref="O61:O65"/>
    <mergeCell ref="O66:O70"/>
    <mergeCell ref="O71:O75"/>
    <mergeCell ref="O76:O80"/>
    <mergeCell ref="O81:O85"/>
    <mergeCell ref="O86:O90"/>
    <mergeCell ref="O91:O95"/>
    <mergeCell ref="O96:O100"/>
    <mergeCell ref="O101:O105"/>
    <mergeCell ref="O106:O110"/>
    <mergeCell ref="O111:O115"/>
    <mergeCell ref="O116:O120"/>
    <mergeCell ref="O121:O125"/>
    <mergeCell ref="O126:O130"/>
    <mergeCell ref="O131:O135"/>
    <mergeCell ref="O136:O140"/>
    <mergeCell ref="O141:O145"/>
    <mergeCell ref="O146:O150"/>
    <mergeCell ref="O151:O155"/>
    <mergeCell ref="O156:O160"/>
    <mergeCell ref="O161:O165"/>
    <mergeCell ref="O166:O170"/>
    <mergeCell ref="O171:O175"/>
    <mergeCell ref="O176:O180"/>
    <mergeCell ref="O181:O185"/>
    <mergeCell ref="O186:O190"/>
    <mergeCell ref="O191:O195"/>
    <mergeCell ref="O196:O200"/>
    <mergeCell ref="O201:O205"/>
    <mergeCell ref="O206:O210"/>
    <mergeCell ref="O211:O215"/>
    <mergeCell ref="O216:O220"/>
    <mergeCell ref="O221:O225"/>
    <mergeCell ref="O226:O230"/>
    <mergeCell ref="O231:O235"/>
    <mergeCell ref="O236:O240"/>
    <mergeCell ref="O241:O245"/>
    <mergeCell ref="O246:O250"/>
    <mergeCell ref="P3:P4"/>
    <mergeCell ref="P6:P10"/>
    <mergeCell ref="P11:P15"/>
    <mergeCell ref="P16:P20"/>
    <mergeCell ref="P21:P25"/>
    <mergeCell ref="P26:P30"/>
    <mergeCell ref="P31:P35"/>
    <mergeCell ref="P36:P40"/>
    <mergeCell ref="P41:P45"/>
    <mergeCell ref="P46:P50"/>
    <mergeCell ref="P51:P55"/>
    <mergeCell ref="P56:P60"/>
    <mergeCell ref="P61:P65"/>
    <mergeCell ref="P66:P70"/>
    <mergeCell ref="P71:P75"/>
    <mergeCell ref="P76:P80"/>
    <mergeCell ref="P81:P85"/>
    <mergeCell ref="P86:P90"/>
    <mergeCell ref="P91:P95"/>
    <mergeCell ref="P96:P100"/>
    <mergeCell ref="P101:P105"/>
    <mergeCell ref="P106:P110"/>
    <mergeCell ref="P111:P115"/>
    <mergeCell ref="P116:P120"/>
    <mergeCell ref="P121:P125"/>
    <mergeCell ref="P126:P130"/>
    <mergeCell ref="P131:P135"/>
    <mergeCell ref="P136:P140"/>
    <mergeCell ref="P141:P145"/>
    <mergeCell ref="P146:P150"/>
    <mergeCell ref="P151:P155"/>
    <mergeCell ref="P156:P160"/>
    <mergeCell ref="P161:P165"/>
    <mergeCell ref="P166:P170"/>
    <mergeCell ref="P171:P175"/>
    <mergeCell ref="P176:P180"/>
    <mergeCell ref="P181:P185"/>
    <mergeCell ref="P186:P190"/>
    <mergeCell ref="P191:P195"/>
    <mergeCell ref="P196:P200"/>
    <mergeCell ref="P201:P205"/>
    <mergeCell ref="P206:P210"/>
    <mergeCell ref="P211:P215"/>
    <mergeCell ref="P216:P220"/>
    <mergeCell ref="P221:P225"/>
    <mergeCell ref="P226:P230"/>
    <mergeCell ref="P231:P235"/>
    <mergeCell ref="P236:P240"/>
    <mergeCell ref="P241:P245"/>
    <mergeCell ref="P246:P250"/>
    <mergeCell ref="Q3:Q4"/>
    <mergeCell ref="Q6:Q10"/>
    <mergeCell ref="Q11:Q15"/>
    <mergeCell ref="Q16:Q20"/>
    <mergeCell ref="Q21:Q25"/>
    <mergeCell ref="Q26:Q30"/>
    <mergeCell ref="Q31:Q35"/>
    <mergeCell ref="Q36:Q40"/>
    <mergeCell ref="Q41:Q45"/>
    <mergeCell ref="Q46:Q50"/>
    <mergeCell ref="Q51:Q55"/>
    <mergeCell ref="Q56:Q60"/>
    <mergeCell ref="Q61:Q65"/>
    <mergeCell ref="Q66:Q70"/>
    <mergeCell ref="Q71:Q75"/>
    <mergeCell ref="Q76:Q80"/>
    <mergeCell ref="Q81:Q85"/>
    <mergeCell ref="Q86:Q90"/>
    <mergeCell ref="Q91:Q95"/>
    <mergeCell ref="Q96:Q100"/>
    <mergeCell ref="Q101:Q105"/>
    <mergeCell ref="Q106:Q110"/>
    <mergeCell ref="Q111:Q115"/>
    <mergeCell ref="Q116:Q120"/>
    <mergeCell ref="Q121:Q125"/>
    <mergeCell ref="Q126:Q130"/>
    <mergeCell ref="Q131:Q135"/>
    <mergeCell ref="Q136:Q140"/>
    <mergeCell ref="Q141:Q145"/>
    <mergeCell ref="Q146:Q150"/>
    <mergeCell ref="Q151:Q155"/>
    <mergeCell ref="Q156:Q160"/>
    <mergeCell ref="Q161:Q165"/>
    <mergeCell ref="Q166:Q170"/>
    <mergeCell ref="Q171:Q175"/>
    <mergeCell ref="Q176:Q180"/>
    <mergeCell ref="Q181:Q185"/>
    <mergeCell ref="Q186:Q190"/>
    <mergeCell ref="Q191:Q195"/>
    <mergeCell ref="Q196:Q200"/>
    <mergeCell ref="Q201:Q205"/>
    <mergeCell ref="Q206:Q210"/>
    <mergeCell ref="Q211:Q215"/>
    <mergeCell ref="Q216:Q220"/>
    <mergeCell ref="Q221:Q225"/>
    <mergeCell ref="Q226:Q230"/>
    <mergeCell ref="Q231:Q235"/>
    <mergeCell ref="Q236:Q240"/>
    <mergeCell ref="Q241:Q245"/>
    <mergeCell ref="Q246:Q250"/>
    <mergeCell ref="R3:R4"/>
    <mergeCell ref="R6:R10"/>
    <mergeCell ref="R11:R15"/>
    <mergeCell ref="R16:R20"/>
    <mergeCell ref="R21:R25"/>
    <mergeCell ref="R26:R30"/>
    <mergeCell ref="R31:R35"/>
    <mergeCell ref="R36:R40"/>
    <mergeCell ref="R41:R45"/>
    <mergeCell ref="R46:R50"/>
    <mergeCell ref="R51:R55"/>
    <mergeCell ref="R56:R60"/>
    <mergeCell ref="R61:R65"/>
    <mergeCell ref="R66:R70"/>
    <mergeCell ref="R71:R75"/>
    <mergeCell ref="R76:R80"/>
    <mergeCell ref="R81:R85"/>
    <mergeCell ref="R86:R90"/>
    <mergeCell ref="R91:R95"/>
    <mergeCell ref="R96:R100"/>
    <mergeCell ref="R101:R105"/>
    <mergeCell ref="R106:R110"/>
    <mergeCell ref="R111:R115"/>
    <mergeCell ref="R116:R120"/>
    <mergeCell ref="R121:R125"/>
    <mergeCell ref="R126:R130"/>
    <mergeCell ref="R131:R135"/>
    <mergeCell ref="R136:R140"/>
    <mergeCell ref="R141:R145"/>
    <mergeCell ref="R146:R150"/>
    <mergeCell ref="R151:R155"/>
    <mergeCell ref="R156:R160"/>
    <mergeCell ref="R161:R165"/>
    <mergeCell ref="R166:R170"/>
    <mergeCell ref="R171:R175"/>
    <mergeCell ref="R176:R180"/>
    <mergeCell ref="R181:R185"/>
    <mergeCell ref="R186:R190"/>
    <mergeCell ref="R191:R195"/>
    <mergeCell ref="R196:R200"/>
    <mergeCell ref="R201:R205"/>
    <mergeCell ref="R206:R210"/>
    <mergeCell ref="R211:R215"/>
    <mergeCell ref="R216:R220"/>
    <mergeCell ref="R221:R225"/>
    <mergeCell ref="R226:R230"/>
    <mergeCell ref="R231:R235"/>
    <mergeCell ref="R236:R240"/>
    <mergeCell ref="R241:R245"/>
    <mergeCell ref="R246:R250"/>
  </mergeCells>
  <printOptions horizontalCentered="1"/>
  <pageMargins left="0.389583333333333" right="0.389583333333333" top="0.901388888888889" bottom="0.786805555555556" header="0" footer="0.35"/>
  <pageSetup paperSize="8" scale="91" fitToHeight="0" orientation="landscape" horizontalDpi="300" verticalDpi="300"/>
  <headerFooter alignWithMargins="0" scaleWithDoc="0">
    <oddFooter>&amp;C第 &amp;P 页</oddFooter>
  </headerFooter>
  <ignoredErrors>
    <ignoredError sqref="J152 J172"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第四批申报表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蓝宝剑</cp:lastModifiedBy>
  <dcterms:created xsi:type="dcterms:W3CDTF">2022-12-25T11:03:00Z</dcterms:created>
  <dcterms:modified xsi:type="dcterms:W3CDTF">2023-12-27T07:43:02Z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66468599E29E433683F948903DD385B9</vt:lpwstr>
  </property>
  <property fmtid="{D5CDD505-2E9C-101B-9397-08002B2CF9AE}" pid="3" name="KSOProductBuildVer">
    <vt:lpwstr>2052-10.8.2.6948</vt:lpwstr>
  </property>
</Properties>
</file>