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按责任单位分" sheetId="4" r:id="rId1"/>
  </sheets>
  <definedNames>
    <definedName name="_xlnm._FilterDatabase" localSheetId="0" hidden="1">按责任单位分!$A$4:$I$34</definedName>
    <definedName name="_xlnm.Print_Area" localSheetId="0">按责任单位分!$A$1:$I$34</definedName>
    <definedName name="_xlnm.Print_Titles" localSheetId="0">按责任单位分!$4:$4</definedName>
  </definedNames>
  <calcPr calcId="144525"/>
</workbook>
</file>

<file path=xl/sharedStrings.xml><?xml version="1.0" encoding="utf-8"?>
<sst xmlns="http://schemas.openxmlformats.org/spreadsheetml/2006/main" count="136" uniqueCount="101">
  <si>
    <t xml:space="preserve"> 2023年第二批自治区层面统筹推进重大项目（续建）进度目标责任表</t>
  </si>
  <si>
    <t>金额单位：万元</t>
  </si>
  <si>
    <t>序号</t>
  </si>
  <si>
    <t>项目名称</t>
  </si>
  <si>
    <t>项目代码</t>
  </si>
  <si>
    <t>项目分类</t>
  </si>
  <si>
    <t>主要建设内容及规模</t>
  </si>
  <si>
    <t>总投资</t>
  </si>
  <si>
    <t>项目业主</t>
  </si>
  <si>
    <t>责任单位</t>
  </si>
  <si>
    <t>备注</t>
  </si>
  <si>
    <t>合  计</t>
  </si>
  <si>
    <t>南宁市人民政府</t>
  </si>
  <si>
    <t>集成电路晶圆级封测与集成创新型产业基地项目</t>
  </si>
  <si>
    <t>2203-450108-04-01-503317</t>
  </si>
  <si>
    <t>产业</t>
  </si>
  <si>
    <t>生产厂房建筑面积为9114.36平方米。拟建设具有月产加工晶圆凸块1万片、测试封装2000万颗集成电路生产能力的生产线。</t>
  </si>
  <si>
    <t>广西华芯振邦半导体有限公司</t>
  </si>
  <si>
    <t>产投江南电子科技园项目</t>
  </si>
  <si>
    <t>2211-450105-04-01-404115</t>
  </si>
  <si>
    <t>项目总用地面积108亩，总建筑面积约9万平方米，拟建设以引进电子信息等为主导产业以及协同发展科技研发、技术创新、工业设计的标准厂房。</t>
  </si>
  <si>
    <t>南宁产投智创科电投资开发有限责任公司</t>
  </si>
  <si>
    <t>广西华桂兴时代新能源科技有限公司锂电产业基地一期项目</t>
  </si>
  <si>
    <t>2208-450111-04-01-587666</t>
  </si>
  <si>
    <t>建设2条锂离子电芯生产线；1条锂离子电池系统（电动两轮车、电动汽车、储能等系统）生产线；1条智能自动化锂电设备产品生产线；3条连接器、端子、线束（两轮车线束、各种汽车线束、新能源储能线束、各种电器线束）产品生产线。</t>
  </si>
  <si>
    <t>广西华桂兴时代新能源科技股份有限公司</t>
  </si>
  <si>
    <t>中国-东盟智慧城市示范产业园</t>
  </si>
  <si>
    <t>2018-450114-65-03-043143</t>
  </si>
  <si>
    <t>总建筑面积260742.93平方米。建设新型智慧城市产业为主导，主要产业为临近空间飞艇和卫星、人工智能、虚拟现实、大数据、软件和动漫、新能源、传感器和仪器仪表等产业的研发和生产厂房17栋，配套行政办公综合楼1栋。</t>
  </si>
  <si>
    <t>广西慧航谷科技投资有限公司</t>
  </si>
  <si>
    <t>柳州市人民政府</t>
  </si>
  <si>
    <t>联东U谷阳和生态科技园</t>
  </si>
  <si>
    <t>2020-450210-47-03-058592</t>
  </si>
  <si>
    <t>总建筑面积约7.5万平方米，主要建设标准厂房及配套设施，打造高端装备制造、精密机械、电子信息等产业集聚地。</t>
  </si>
  <si>
    <t>柳州联东首岳实业有限公司</t>
  </si>
  <si>
    <t>鹏辉智慧储能及动力电池制造基地项目（三期）</t>
  </si>
  <si>
    <t>2209-450212-04-01-940096</t>
  </si>
  <si>
    <t>建筑面积约2.87万平方米，建设产能5吉瓦时，引进投料自动线、涂布机、激光模切分条机、卷绕机等先进设备，建成装备水平一流的智能制造工厂。</t>
  </si>
  <si>
    <t>柳州鹏辉能源科技有限公司</t>
  </si>
  <si>
    <t>桂林市人民政府</t>
  </si>
  <si>
    <t>中国化工集团曙光橡胶工业研究设计院有限公司10万条/年高性能民用航空轮胎项目</t>
  </si>
  <si>
    <t>2103-450305-04-01-641081</t>
  </si>
  <si>
    <t>新建工艺制造厂房43911平方米，新增工艺设备80台（套）和物流自动化系统（含mes系统）1套，建成达产后形成年产10万条高性能航空轮胎生产能力。</t>
  </si>
  <si>
    <t>中化三环(桂林)航空轮胎有限公司</t>
  </si>
  <si>
    <t>中国·东盟桂林灌阳户外冰雪旅游训练基地</t>
  </si>
  <si>
    <t>2207-450327-04-01-738500</t>
  </si>
  <si>
    <t>主要建设内容包括滑雪道14条、接待中心、游客咨询服务中心及观景台、训练场馆及员工宿舍、车库等附属用房、配套造雪、滑雪道及停车场等。</t>
  </si>
  <si>
    <t>灌阳县冠鼎文化旅游投资有限公司</t>
  </si>
  <si>
    <t>梧州市人民政府</t>
  </si>
  <si>
    <t>广西梧州市城市防洪排涝工程塘源防洪堤工程（排涝泵站）</t>
  </si>
  <si>
    <t>2017-450403-48-01-000945</t>
  </si>
  <si>
    <t>基础设施</t>
  </si>
  <si>
    <t>本次塘源防洪堤新建旺步、化工厂、中源村3座排涝泵站，泵站主要建筑物包括进水前池、泵房、出水建筑物，总装机容量5540千瓦，抽排标准采用雨洪同期20年一遇最大24小时暴雨洪水。</t>
  </si>
  <si>
    <t>广西梧州安澜防洪排涝工程投资有限公司</t>
  </si>
  <si>
    <t>防城港市人民政府</t>
  </si>
  <si>
    <t>广西华昇新材料有限公司氧化铝及配套项目</t>
  </si>
  <si>
    <t>2017-450602-32-03-014617</t>
  </si>
  <si>
    <t>总建设规模为年产冶金级氧化铝400万吨，配套热电站及相关辅助设施。</t>
  </si>
  <si>
    <t>广西华昇新材料有限公司</t>
  </si>
  <si>
    <t>钦州市人民政府</t>
  </si>
  <si>
    <t>广西恒逸新材料有限公司年产120万吨己内酰胺-聚酰胺产业一体化及配套工程项目</t>
  </si>
  <si>
    <t>2019-450700-26-03-023271</t>
  </si>
  <si>
    <t>分两期建设。一期建设60万吨/年环己酮、120万吨/年双氧水、30万吨/年合成氨、60万吨/年己内酰胺以及60万吨/年聚酰胺聚合等装置；二期建设60万吨/年环己酮、60万吨/年己内酰胺以及60万吨/年聚酰胺聚合装置，配套供热及公用工程装置等。</t>
  </si>
  <si>
    <t>广西恒逸新材料有限公司</t>
  </si>
  <si>
    <t>玉林市人民政府</t>
  </si>
  <si>
    <t>容县万鸿印刷包装文创产业园一期项目</t>
  </si>
  <si>
    <t>2202-450921-04-01-106689</t>
  </si>
  <si>
    <t>总建筑面积约146600平方米。拟建20栋4层厂房、3栋5层标准厂房、1栋9层综合楼、1栋7层综合楼及裙房；配套建设道路、绿化等。</t>
  </si>
  <si>
    <t>广西万鸿智造城投资开发有限公司</t>
  </si>
  <si>
    <t>百色市人民政府</t>
  </si>
  <si>
    <t>广西盛丰园酒业有限公司年产1万吨茶酒项目</t>
  </si>
  <si>
    <t>2205-451027-04-05-820690</t>
  </si>
  <si>
    <t>项目总建筑面积为77804.73平方米，主要建设内容包括：原料处理中心、茶酒生产车间、酒处理勾调中心、包装车间及配套基础设施，建成后达到总年产10000吨茶酒规模。</t>
  </si>
  <si>
    <t>广西盛丰园酒业有限公司</t>
  </si>
  <si>
    <t>高性能有机颜料项目</t>
  </si>
  <si>
    <t>2103-451022-04-01-334604</t>
  </si>
  <si>
    <t>建设年产7000吨铜酞菁、7000吨酞菁蓝、2000吨酞菁绿、1500吨颜料红254、2000吨对氯苯晴、500吨23号紫。</t>
  </si>
  <si>
    <t>广西桂泽色彩化工科技有限公司</t>
  </si>
  <si>
    <t>来宾市人民政府</t>
  </si>
  <si>
    <t>集美精化科技（广西）有限公司年产20万吨包膜处理白色复合颜料及无机纳米材料项目一期、二期工程</t>
  </si>
  <si>
    <t>2018-451322-26-03-044650</t>
  </si>
  <si>
    <t>主要建设：年产6万吨5G光电显示器专用无机纳米材料澄清剂生产线（一、二期每期3万吨）； 年产4万吨新能源电池隔膜专用功能性填充料生产线（一、二期每期2万吨）；年产4万吨高性能光学薄膜专用填充剂生产线（一、二期每期2万吨）；年产4万吨新能源钠离子电池专用。</t>
  </si>
  <si>
    <t>集美精化科技（广西）有限公司</t>
  </si>
  <si>
    <t>来宾市人民医院外科综合大楼项目</t>
  </si>
  <si>
    <t>2110-451300-04-01-124107</t>
  </si>
  <si>
    <t>社会民生</t>
  </si>
  <si>
    <t>总建筑面积约49880.18平方米。建设连通人民医院住院部及规培楼的连廊，同时配套建设绿化、道路、照明等工程，另根据实际迁移并建设两路配电设施。</t>
  </si>
  <si>
    <t>来宾市人民医院</t>
  </si>
  <si>
    <t>崇左市人民政府</t>
  </si>
  <si>
    <t>崇左市妇幼保健院妇产楼项目</t>
  </si>
  <si>
    <t>2019-451402-83-01-038551</t>
  </si>
  <si>
    <t>总建筑面积4.3万平方米，建设一栋业务综合楼及配套附属设施，设置340个床位。</t>
  </si>
  <si>
    <t>崇左市妇幼保健院</t>
  </si>
  <si>
    <t>中泰崇左产业园国际产能合作基地项目</t>
  </si>
  <si>
    <t>2205-451403-04-01-709680</t>
  </si>
  <si>
    <t>总建筑面积60360.66平方米，其中创新工场14643.92平方米、1#标准厂房10230平方米、2#标准厂房17956.8平方米，1#宿舍、2#宿舍共17489.94平方米，以及总平道路广场铺装、室外给排水、室外电气、围墙、绿地工程等室外配套工程。</t>
  </si>
  <si>
    <t>广西中泰左江水务有限公司</t>
  </si>
  <si>
    <t>中泰崇左产业园食品加工基地项目一期</t>
  </si>
  <si>
    <t>2105-451403-04-01-364821</t>
  </si>
  <si>
    <t>总建筑面积21.2万平方米，建设标准厂房、仓库、冷库、食堂、综合楼及配套设施等内容。</t>
  </si>
  <si>
    <t>广西崇左市城市工业投资发展集团有限公司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</si>
</sst>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@&quot;项&quot;"/>
    <numFmt numFmtId="177" formatCode="0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6"/>
      <color indexed="8"/>
      <name val="仿宋_GB2312"/>
      <charset val="134"/>
    </font>
    <font>
      <b/>
      <sz val="16"/>
      <color indexed="8"/>
      <name val="仿宋_GB2312"/>
      <charset val="134"/>
    </font>
    <font>
      <sz val="16"/>
      <name val="黑体"/>
      <charset val="134"/>
    </font>
    <font>
      <sz val="16"/>
      <name val="仿宋_GB2312"/>
      <charset val="134"/>
    </font>
    <font>
      <sz val="22"/>
      <name val="方正小标宋简体"/>
      <charset val="134"/>
    </font>
    <font>
      <sz val="11"/>
      <name val="方正书宋简体"/>
      <charset val="134"/>
    </font>
    <font>
      <b/>
      <sz val="11"/>
      <name val="方正书宋简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4" borderId="8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0"/>
    <xf numFmtId="0" fontId="8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0" fillId="0" borderId="0"/>
    <xf numFmtId="0" fontId="17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0" borderId="0"/>
    <xf numFmtId="0" fontId="17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0"/>
    <xf numFmtId="0" fontId="20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0" borderId="0"/>
    <xf numFmtId="0" fontId="20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</cellStyleXfs>
  <cellXfs count="33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51" xfId="35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10 10 2 2 3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Normal" xfId="54"/>
    <cellStyle name="常规 14" xfId="55"/>
    <cellStyle name="常规 2" xfId="56"/>
    <cellStyle name="gcd" xfId="57"/>
    <cellStyle name="常规 3" xfId="58"/>
    <cellStyle name="0,0_x005f_x000d__x005f_x000a_NA_x005f_x000d__x005f_x000a_ 10 2 2 2" xfId="59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view="pageBreakPreview" zoomScale="70" zoomScaleNormal="40" zoomScaleSheetLayoutView="70" workbookViewId="0">
      <pane ySplit="4" topLeftCell="A5" activePane="bottomLeft" state="frozen"/>
      <selection/>
      <selection pane="bottomLeft" activeCell="I7" sqref="I7"/>
    </sheetView>
  </sheetViews>
  <sheetFormatPr defaultColWidth="9" defaultRowHeight="20.25"/>
  <cols>
    <col min="1" max="1" width="5.16666666666667" style="3" customWidth="1"/>
    <col min="2" max="2" width="14.275" style="4" customWidth="1"/>
    <col min="3" max="3" width="12.1333333333333" style="3" customWidth="1"/>
    <col min="4" max="4" width="9.63333333333333" style="3" customWidth="1"/>
    <col min="5" max="5" width="29.1083333333333" style="4" customWidth="1"/>
    <col min="6" max="6" width="10.7083333333333" style="5" customWidth="1"/>
    <col min="7" max="7" width="13.3916666666667" style="4" customWidth="1"/>
    <col min="8" max="8" width="10.8916666666667" style="4" customWidth="1"/>
    <col min="9" max="9" width="17.675" style="4" customWidth="1"/>
    <col min="10" max="11" width="9" style="3"/>
    <col min="12" max="16" width="9" style="3" customWidth="1"/>
    <col min="17" max="16384" width="9" style="3"/>
  </cols>
  <sheetData>
    <row r="1" s="1" customFormat="1" ht="28" customHeight="1" spans="1:9">
      <c r="A1" s="6"/>
      <c r="B1" s="6"/>
      <c r="C1" s="7"/>
      <c r="D1" s="7"/>
      <c r="E1" s="8"/>
      <c r="F1" s="9"/>
      <c r="G1" s="8"/>
      <c r="H1" s="8"/>
      <c r="I1" s="8"/>
    </row>
    <row r="2" s="1" customFormat="1" ht="60" customHeight="1" spans="1:9">
      <c r="A2" s="10" t="s">
        <v>0</v>
      </c>
      <c r="B2" s="11"/>
      <c r="C2" s="10"/>
      <c r="D2" s="10"/>
      <c r="E2" s="11"/>
      <c r="F2" s="10"/>
      <c r="G2" s="11"/>
      <c r="H2" s="11"/>
      <c r="I2" s="11"/>
    </row>
    <row r="3" s="1" customFormat="1" ht="35" customHeight="1" spans="1:9">
      <c r="A3" s="12"/>
      <c r="B3" s="13"/>
      <c r="C3" s="12"/>
      <c r="D3" s="12"/>
      <c r="E3" s="13"/>
      <c r="F3" s="14"/>
      <c r="G3" s="13"/>
      <c r="H3" s="15" t="s">
        <v>1</v>
      </c>
      <c r="I3" s="15"/>
    </row>
    <row r="4" s="2" customFormat="1" ht="40.5" spans="1:9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7" t="s">
        <v>7</v>
      </c>
      <c r="G4" s="16" t="s">
        <v>8</v>
      </c>
      <c r="H4" s="16" t="s">
        <v>9</v>
      </c>
      <c r="I4" s="16" t="s">
        <v>10</v>
      </c>
    </row>
    <row r="5" s="2" customFormat="1" ht="30" customHeight="1" spans="1:9">
      <c r="A5" s="16" t="s">
        <v>11</v>
      </c>
      <c r="B5" s="18"/>
      <c r="C5" s="19">
        <f>C6+C11+C14+C17+C19+C21+C23+C25+C28+C31</f>
        <v>19</v>
      </c>
      <c r="D5" s="19"/>
      <c r="E5" s="18"/>
      <c r="F5" s="17">
        <f>F6+F11+F14+F17+F19+F21+F23+F25+F28+F31</f>
        <v>4336740.34</v>
      </c>
      <c r="G5" s="18"/>
      <c r="H5" s="18"/>
      <c r="I5" s="18"/>
    </row>
    <row r="6" s="2" customFormat="1" ht="30" customHeight="1" spans="1:9">
      <c r="A6" s="20" t="s">
        <v>12</v>
      </c>
      <c r="B6" s="21"/>
      <c r="C6" s="19">
        <f>COUNTA(A7:A10)</f>
        <v>4</v>
      </c>
      <c r="D6" s="19"/>
      <c r="E6" s="18"/>
      <c r="F6" s="17">
        <f>SUM(F7:F10)</f>
        <v>290064</v>
      </c>
      <c r="G6" s="18"/>
      <c r="H6" s="18"/>
      <c r="I6" s="18"/>
    </row>
    <row r="7" s="2" customFormat="1" ht="97" customHeight="1" spans="1:9">
      <c r="A7" s="22">
        <f>SUBTOTAL(103,$B7:B$7)*1</f>
        <v>1</v>
      </c>
      <c r="B7" s="23" t="s">
        <v>13</v>
      </c>
      <c r="C7" s="22" t="s">
        <v>14</v>
      </c>
      <c r="D7" s="22" t="s">
        <v>15</v>
      </c>
      <c r="E7" s="23" t="s">
        <v>16</v>
      </c>
      <c r="F7" s="24">
        <v>60500</v>
      </c>
      <c r="G7" s="23" t="s">
        <v>17</v>
      </c>
      <c r="H7" s="23" t="s">
        <v>12</v>
      </c>
      <c r="I7" s="23"/>
    </row>
    <row r="8" s="2" customFormat="1" ht="97" customHeight="1" spans="1:9">
      <c r="A8" s="22">
        <f>SUBTOTAL(103,$B$7:B8)*1</f>
        <v>2</v>
      </c>
      <c r="B8" s="23" t="s">
        <v>18</v>
      </c>
      <c r="C8" s="22" t="s">
        <v>19</v>
      </c>
      <c r="D8" s="22" t="s">
        <v>15</v>
      </c>
      <c r="E8" s="23" t="s">
        <v>20</v>
      </c>
      <c r="F8" s="24">
        <v>39564</v>
      </c>
      <c r="G8" s="23" t="s">
        <v>21</v>
      </c>
      <c r="H8" s="23" t="s">
        <v>12</v>
      </c>
      <c r="I8" s="23"/>
    </row>
    <row r="9" s="1" customFormat="1" ht="146" customHeight="1" spans="1:9">
      <c r="A9" s="22">
        <f>SUBTOTAL(103,$B$7:B9)*1</f>
        <v>3</v>
      </c>
      <c r="B9" s="25" t="s">
        <v>22</v>
      </c>
      <c r="C9" s="26" t="s">
        <v>23</v>
      </c>
      <c r="D9" s="26" t="s">
        <v>15</v>
      </c>
      <c r="E9" s="25" t="s">
        <v>24</v>
      </c>
      <c r="F9" s="26">
        <v>100000</v>
      </c>
      <c r="G9" s="25" t="s">
        <v>25</v>
      </c>
      <c r="H9" s="25" t="s">
        <v>12</v>
      </c>
      <c r="I9" s="25"/>
    </row>
    <row r="10" s="1" customFormat="1" ht="220" customHeight="1" spans="1:9">
      <c r="A10" s="22">
        <f>SUBTOTAL(103,$B$7:B10)*1</f>
        <v>4</v>
      </c>
      <c r="B10" s="25" t="s">
        <v>26</v>
      </c>
      <c r="C10" s="26" t="s">
        <v>27</v>
      </c>
      <c r="D10" s="26" t="s">
        <v>15</v>
      </c>
      <c r="E10" s="25" t="s">
        <v>28</v>
      </c>
      <c r="F10" s="26">
        <v>90000</v>
      </c>
      <c r="G10" s="25" t="s">
        <v>29</v>
      </c>
      <c r="H10" s="25" t="s">
        <v>12</v>
      </c>
      <c r="I10" s="25"/>
    </row>
    <row r="11" s="1" customFormat="1" ht="30" customHeight="1" spans="1:9">
      <c r="A11" s="20" t="s">
        <v>30</v>
      </c>
      <c r="B11" s="21"/>
      <c r="C11" s="19">
        <f>COUNTA(A12:A13)</f>
        <v>2</v>
      </c>
      <c r="D11" s="26"/>
      <c r="E11" s="25"/>
      <c r="F11" s="27">
        <f>SUM(F12:F13)</f>
        <v>170000</v>
      </c>
      <c r="G11" s="25"/>
      <c r="H11" s="25"/>
      <c r="I11" s="25"/>
    </row>
    <row r="12" s="1" customFormat="1" ht="85" customHeight="1" spans="1:9">
      <c r="A12" s="22">
        <f>SUBTOTAL(103,$B$7:B12)*1</f>
        <v>5</v>
      </c>
      <c r="B12" s="23" t="s">
        <v>31</v>
      </c>
      <c r="C12" s="22" t="s">
        <v>32</v>
      </c>
      <c r="D12" s="22" t="s">
        <v>15</v>
      </c>
      <c r="E12" s="23" t="s">
        <v>33</v>
      </c>
      <c r="F12" s="24">
        <v>65000</v>
      </c>
      <c r="G12" s="23" t="s">
        <v>34</v>
      </c>
      <c r="H12" s="23" t="s">
        <v>30</v>
      </c>
      <c r="I12" s="23"/>
    </row>
    <row r="13" s="1" customFormat="1" ht="85" customHeight="1" spans="1:9">
      <c r="A13" s="22">
        <f>SUBTOTAL(103,$B$7:B13)*1</f>
        <v>6</v>
      </c>
      <c r="B13" s="25" t="s">
        <v>35</v>
      </c>
      <c r="C13" s="26" t="s">
        <v>36</v>
      </c>
      <c r="D13" s="26" t="s">
        <v>15</v>
      </c>
      <c r="E13" s="25" t="s">
        <v>37</v>
      </c>
      <c r="F13" s="26">
        <v>105000</v>
      </c>
      <c r="G13" s="25" t="s">
        <v>38</v>
      </c>
      <c r="H13" s="25" t="s">
        <v>30</v>
      </c>
      <c r="I13" s="25"/>
    </row>
    <row r="14" s="1" customFormat="1" ht="30" customHeight="1" spans="1:9">
      <c r="A14" s="20" t="s">
        <v>39</v>
      </c>
      <c r="B14" s="21"/>
      <c r="C14" s="19">
        <f>COUNTA(A15:A16)</f>
        <v>2</v>
      </c>
      <c r="D14" s="26"/>
      <c r="E14" s="25"/>
      <c r="F14" s="27">
        <f>SUM(F15:F16)</f>
        <v>107624.69</v>
      </c>
      <c r="G14" s="25"/>
      <c r="H14" s="25"/>
      <c r="I14" s="25"/>
    </row>
    <row r="15" s="1" customFormat="1" ht="94.5" spans="1:9">
      <c r="A15" s="22">
        <f>SUBTOTAL(103,$B$7:B15)*1</f>
        <v>7</v>
      </c>
      <c r="B15" s="25" t="s">
        <v>40</v>
      </c>
      <c r="C15" s="26" t="s">
        <v>41</v>
      </c>
      <c r="D15" s="26" t="s">
        <v>15</v>
      </c>
      <c r="E15" s="25" t="s">
        <v>42</v>
      </c>
      <c r="F15" s="26">
        <v>64800</v>
      </c>
      <c r="G15" s="25" t="s">
        <v>43</v>
      </c>
      <c r="H15" s="25" t="s">
        <v>39</v>
      </c>
      <c r="I15" s="25"/>
    </row>
    <row r="16" s="1" customFormat="1" ht="67.5" spans="1:9">
      <c r="A16" s="22">
        <f>SUBTOTAL(103,$B$7:B16)*1</f>
        <v>8</v>
      </c>
      <c r="B16" s="25" t="s">
        <v>44</v>
      </c>
      <c r="C16" s="26" t="s">
        <v>45</v>
      </c>
      <c r="D16" s="26" t="s">
        <v>15</v>
      </c>
      <c r="E16" s="25" t="s">
        <v>46</v>
      </c>
      <c r="F16" s="26">
        <v>42824.69</v>
      </c>
      <c r="G16" s="25" t="s">
        <v>47</v>
      </c>
      <c r="H16" s="25" t="s">
        <v>39</v>
      </c>
      <c r="I16" s="25"/>
    </row>
    <row r="17" s="1" customFormat="1" ht="30" customHeight="1" spans="1:9">
      <c r="A17" s="20" t="s">
        <v>48</v>
      </c>
      <c r="B17" s="21"/>
      <c r="C17" s="19">
        <f>COUNTA(A18:A18)</f>
        <v>1</v>
      </c>
      <c r="D17" s="26"/>
      <c r="E17" s="25"/>
      <c r="F17" s="27">
        <f>SUM(F18)</f>
        <v>23125</v>
      </c>
      <c r="G17" s="25"/>
      <c r="H17" s="25"/>
      <c r="I17" s="25"/>
    </row>
    <row r="18" s="1" customFormat="1" ht="263" customHeight="1" spans="1:9">
      <c r="A18" s="22">
        <f>SUBTOTAL(103,$B$7:B18)*1</f>
        <v>9</v>
      </c>
      <c r="B18" s="25" t="s">
        <v>49</v>
      </c>
      <c r="C18" s="26" t="s">
        <v>50</v>
      </c>
      <c r="D18" s="26" t="s">
        <v>51</v>
      </c>
      <c r="E18" s="25" t="s">
        <v>52</v>
      </c>
      <c r="F18" s="26">
        <v>23125</v>
      </c>
      <c r="G18" s="25" t="s">
        <v>53</v>
      </c>
      <c r="H18" s="25" t="s">
        <v>48</v>
      </c>
      <c r="I18" s="25"/>
    </row>
    <row r="19" s="1" customFormat="1" ht="33" customHeight="1" spans="1:9">
      <c r="A19" s="20" t="s">
        <v>54</v>
      </c>
      <c r="B19" s="28"/>
      <c r="C19" s="19">
        <f>COUNTA(A20:A20)</f>
        <v>1</v>
      </c>
      <c r="D19" s="26"/>
      <c r="E19" s="25"/>
      <c r="F19" s="27">
        <v>1120000</v>
      </c>
      <c r="G19" s="25"/>
      <c r="H19" s="25"/>
      <c r="I19" s="25"/>
    </row>
    <row r="20" s="1" customFormat="1" ht="131" customHeight="1" spans="1:9">
      <c r="A20" s="22">
        <f>SUBTOTAL(103,$B$7:B20)*1</f>
        <v>10</v>
      </c>
      <c r="B20" s="25" t="s">
        <v>55</v>
      </c>
      <c r="C20" s="26" t="s">
        <v>56</v>
      </c>
      <c r="D20" s="26" t="s">
        <v>15</v>
      </c>
      <c r="E20" s="25" t="s">
        <v>57</v>
      </c>
      <c r="F20" s="26">
        <v>1120000</v>
      </c>
      <c r="G20" s="25" t="s">
        <v>58</v>
      </c>
      <c r="H20" s="25" t="s">
        <v>54</v>
      </c>
      <c r="I20" s="25"/>
    </row>
    <row r="21" s="1" customFormat="1" ht="30" customHeight="1" spans="1:9">
      <c r="A21" s="20" t="s">
        <v>59</v>
      </c>
      <c r="B21" s="21"/>
      <c r="C21" s="19">
        <f>COUNTA(A22:A22)</f>
        <v>1</v>
      </c>
      <c r="D21" s="26"/>
      <c r="E21" s="25"/>
      <c r="F21" s="27">
        <f>SUM(F22)</f>
        <v>2200000</v>
      </c>
      <c r="G21" s="25"/>
      <c r="H21" s="25"/>
      <c r="I21" s="25"/>
    </row>
    <row r="22" s="1" customFormat="1" ht="146" customHeight="1" spans="1:9">
      <c r="A22" s="22">
        <f>SUBTOTAL(103,$B$7:B22)*1</f>
        <v>11</v>
      </c>
      <c r="B22" s="25" t="s">
        <v>60</v>
      </c>
      <c r="C22" s="26" t="s">
        <v>61</v>
      </c>
      <c r="D22" s="26" t="s">
        <v>15</v>
      </c>
      <c r="E22" s="25" t="s">
        <v>62</v>
      </c>
      <c r="F22" s="26">
        <v>2200000</v>
      </c>
      <c r="G22" s="25" t="s">
        <v>63</v>
      </c>
      <c r="H22" s="25" t="s">
        <v>59</v>
      </c>
      <c r="I22" s="25"/>
    </row>
    <row r="23" s="1" customFormat="1" ht="30" customHeight="1" spans="1:9">
      <c r="A23" s="20" t="s">
        <v>64</v>
      </c>
      <c r="B23" s="21"/>
      <c r="C23" s="19">
        <f>COUNTA(A24:A24)</f>
        <v>1</v>
      </c>
      <c r="D23" s="26"/>
      <c r="E23" s="25"/>
      <c r="F23" s="27">
        <f>SUM(F24)</f>
        <v>75000</v>
      </c>
      <c r="G23" s="25"/>
      <c r="H23" s="25"/>
      <c r="I23" s="25"/>
    </row>
    <row r="24" s="1" customFormat="1" ht="139" customHeight="1" spans="1:9">
      <c r="A24" s="22">
        <f>SUBTOTAL(103,$B$7:B24)*1</f>
        <v>12</v>
      </c>
      <c r="B24" s="23" t="s">
        <v>65</v>
      </c>
      <c r="C24" s="22" t="s">
        <v>66</v>
      </c>
      <c r="D24" s="22" t="s">
        <v>51</v>
      </c>
      <c r="E24" s="23" t="s">
        <v>67</v>
      </c>
      <c r="F24" s="24">
        <v>75000</v>
      </c>
      <c r="G24" s="23" t="s">
        <v>68</v>
      </c>
      <c r="H24" s="23" t="s">
        <v>64</v>
      </c>
      <c r="I24" s="23"/>
    </row>
    <row r="25" s="1" customFormat="1" ht="30" customHeight="1" spans="1:9">
      <c r="A25" s="20" t="s">
        <v>69</v>
      </c>
      <c r="B25" s="21"/>
      <c r="C25" s="19">
        <f>COUNTA(C26:C27)</f>
        <v>2</v>
      </c>
      <c r="D25" s="22"/>
      <c r="E25" s="23"/>
      <c r="F25" s="29">
        <f>SUM(F26:F27)</f>
        <v>117557.57</v>
      </c>
      <c r="G25" s="23"/>
      <c r="H25" s="23"/>
      <c r="I25" s="23"/>
    </row>
    <row r="26" s="1" customFormat="1" ht="116" customHeight="1" spans="1:9">
      <c r="A26" s="22">
        <f>SUBTOTAL(103,$B$7:B26)*1</f>
        <v>13</v>
      </c>
      <c r="B26" s="23" t="s">
        <v>70</v>
      </c>
      <c r="C26" s="22" t="s">
        <v>71</v>
      </c>
      <c r="D26" s="22" t="s">
        <v>15</v>
      </c>
      <c r="E26" s="23" t="s">
        <v>72</v>
      </c>
      <c r="F26" s="30">
        <v>88557.57</v>
      </c>
      <c r="G26" s="23" t="s">
        <v>73</v>
      </c>
      <c r="H26" s="23" t="s">
        <v>69</v>
      </c>
      <c r="I26" s="23"/>
    </row>
    <row r="27" s="1" customFormat="1" ht="77" customHeight="1" spans="1:9">
      <c r="A27" s="22">
        <f>SUBTOTAL(103,$B$7:B27)*1</f>
        <v>14</v>
      </c>
      <c r="B27" s="23" t="s">
        <v>74</v>
      </c>
      <c r="C27" s="22" t="s">
        <v>75</v>
      </c>
      <c r="D27" s="22" t="s">
        <v>15</v>
      </c>
      <c r="E27" s="23" t="s">
        <v>76</v>
      </c>
      <c r="F27" s="24">
        <v>29000</v>
      </c>
      <c r="G27" s="23" t="s">
        <v>77</v>
      </c>
      <c r="H27" s="23" t="s">
        <v>69</v>
      </c>
      <c r="I27" s="23"/>
    </row>
    <row r="28" ht="30" customHeight="1" spans="1:9">
      <c r="A28" s="20" t="s">
        <v>78</v>
      </c>
      <c r="B28" s="21"/>
      <c r="C28" s="19">
        <f>COUNTA(A29:A30)</f>
        <v>2</v>
      </c>
      <c r="D28" s="26"/>
      <c r="E28" s="25"/>
      <c r="F28" s="27">
        <f>SUM(F29:F30)</f>
        <v>100970.08</v>
      </c>
      <c r="G28" s="25"/>
      <c r="H28" s="25"/>
      <c r="I28" s="25"/>
    </row>
    <row r="29" ht="151" customHeight="1" spans="1:9">
      <c r="A29" s="22">
        <f>SUBTOTAL(103,$B$7:B29)*1</f>
        <v>15</v>
      </c>
      <c r="B29" s="25" t="s">
        <v>79</v>
      </c>
      <c r="C29" s="26" t="s">
        <v>80</v>
      </c>
      <c r="D29" s="26" t="s">
        <v>15</v>
      </c>
      <c r="E29" s="25" t="s">
        <v>81</v>
      </c>
      <c r="F29" s="26">
        <v>67800</v>
      </c>
      <c r="G29" s="25" t="s">
        <v>82</v>
      </c>
      <c r="H29" s="25" t="s">
        <v>78</v>
      </c>
      <c r="I29" s="25"/>
    </row>
    <row r="30" ht="102" customHeight="1" spans="1:9">
      <c r="A30" s="22">
        <f>SUBTOTAL(103,$B$7:B30)*1</f>
        <v>16</v>
      </c>
      <c r="B30" s="25" t="s">
        <v>83</v>
      </c>
      <c r="C30" s="26" t="s">
        <v>84</v>
      </c>
      <c r="D30" s="26" t="s">
        <v>85</v>
      </c>
      <c r="E30" s="25" t="s">
        <v>86</v>
      </c>
      <c r="F30" s="26">
        <v>33170.08</v>
      </c>
      <c r="G30" s="25" t="s">
        <v>87</v>
      </c>
      <c r="H30" s="25" t="s">
        <v>78</v>
      </c>
      <c r="I30" s="25"/>
    </row>
    <row r="31" ht="30" customHeight="1" spans="1:9">
      <c r="A31" s="20" t="s">
        <v>88</v>
      </c>
      <c r="B31" s="21"/>
      <c r="C31" s="19">
        <f>COUNTA(A32:A34)</f>
        <v>3</v>
      </c>
      <c r="D31" s="26"/>
      <c r="E31" s="25"/>
      <c r="F31" s="27">
        <f>SUM(F32:F34)</f>
        <v>132399</v>
      </c>
      <c r="G31" s="25"/>
      <c r="H31" s="25"/>
      <c r="I31" s="25"/>
    </row>
    <row r="32" ht="40.5" spans="1:9">
      <c r="A32" s="22">
        <f>SUBTOTAL(103,$B$7:B32)*1</f>
        <v>17</v>
      </c>
      <c r="B32" s="23" t="s">
        <v>89</v>
      </c>
      <c r="C32" s="22" t="s">
        <v>90</v>
      </c>
      <c r="D32" s="22" t="s">
        <v>85</v>
      </c>
      <c r="E32" s="23" t="s">
        <v>91</v>
      </c>
      <c r="F32" s="24">
        <v>34412</v>
      </c>
      <c r="G32" s="23" t="s">
        <v>92</v>
      </c>
      <c r="H32" s="23" t="s">
        <v>88</v>
      </c>
      <c r="I32" s="23"/>
    </row>
    <row r="33" ht="108" spans="1:9">
      <c r="A33" s="22">
        <f>SUBTOTAL(103,$B$7:B33)*1</f>
        <v>18</v>
      </c>
      <c r="B33" s="23" t="s">
        <v>93</v>
      </c>
      <c r="C33" s="22" t="s">
        <v>94</v>
      </c>
      <c r="D33" s="22" t="s">
        <v>15</v>
      </c>
      <c r="E33" s="23" t="s">
        <v>95</v>
      </c>
      <c r="F33" s="24">
        <v>22323</v>
      </c>
      <c r="G33" s="23" t="s">
        <v>96</v>
      </c>
      <c r="H33" s="23" t="s">
        <v>88</v>
      </c>
      <c r="I33" s="23"/>
    </row>
    <row r="34" ht="132" customHeight="1" spans="1:9">
      <c r="A34" s="22">
        <f>SUBTOTAL(103,$B$7:B34)*1</f>
        <v>19</v>
      </c>
      <c r="B34" s="25" t="s">
        <v>97</v>
      </c>
      <c r="C34" s="26" t="s">
        <v>98</v>
      </c>
      <c r="D34" s="26" t="s">
        <v>15</v>
      </c>
      <c r="E34" s="25" t="s">
        <v>99</v>
      </c>
      <c r="F34" s="26">
        <v>75664</v>
      </c>
      <c r="G34" s="25" t="s">
        <v>100</v>
      </c>
      <c r="H34" s="25" t="s">
        <v>88</v>
      </c>
      <c r="I34" s="25"/>
    </row>
    <row r="35" ht="120" customHeight="1" spans="1:9">
      <c r="A35" s="31"/>
      <c r="B35" s="32"/>
      <c r="C35" s="31"/>
      <c r="D35" s="31"/>
      <c r="E35" s="32"/>
      <c r="F35" s="31"/>
      <c r="G35" s="32"/>
      <c r="H35" s="32"/>
      <c r="I35" s="32"/>
    </row>
  </sheetData>
  <mergeCells count="14">
    <mergeCell ref="A1:B1"/>
    <mergeCell ref="A2:I2"/>
    <mergeCell ref="H3:I3"/>
    <mergeCell ref="A5:B5"/>
    <mergeCell ref="A6:B6"/>
    <mergeCell ref="A11:B11"/>
    <mergeCell ref="A14:B14"/>
    <mergeCell ref="A17:B17"/>
    <mergeCell ref="A19:B19"/>
    <mergeCell ref="A21:B21"/>
    <mergeCell ref="A23:B23"/>
    <mergeCell ref="A25:B25"/>
    <mergeCell ref="A28:B28"/>
    <mergeCell ref="A31:B31"/>
  </mergeCells>
  <printOptions horizontalCentered="1"/>
  <pageMargins left="0.786805555555556" right="0.786805555555556" top="0.786805555555556" bottom="0.786805555555556" header="0.298611111111111" footer="0.298611111111111"/>
  <pageSetup paperSize="8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按责任单位分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邱洋森</cp:lastModifiedBy>
  <dcterms:created xsi:type="dcterms:W3CDTF">2020-12-22T06:08:00Z</dcterms:created>
  <dcterms:modified xsi:type="dcterms:W3CDTF">2023-05-18T00:51:31Z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A4B6BFFE0E7743738306F7BD20FEA0BF</vt:lpwstr>
  </property>
  <property fmtid="{D5CDD505-2E9C-101B-9397-08002B2CF9AE}" pid="4" name="KSOReadingLayout">
    <vt:bool>false</vt:bool>
  </property>
</Properties>
</file>