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450" windowHeight="9405"/>
  </bookViews>
  <sheets>
    <sheet name="按责任单位分" sheetId="3" r:id="rId1"/>
  </sheets>
  <definedNames>
    <definedName name="_xlnm._FilterDatabase" localSheetId="0" hidden="1">按责任单位分!$A$4:$GP$31</definedName>
    <definedName name="_xlnm.Print_Area" localSheetId="0">按责任单位分!$A$1:$P$31</definedName>
    <definedName name="_xlnm.Print_Titles" localSheetId="0">按责任单位分!$4:$4</definedName>
  </definedNames>
  <calcPr calcId="144525"/>
</workbook>
</file>

<file path=xl/sharedStrings.xml><?xml version="1.0" encoding="utf-8"?>
<sst xmlns="http://schemas.openxmlformats.org/spreadsheetml/2006/main" count="240" uniqueCount="186">
  <si>
    <t>附件3</t>
  </si>
  <si>
    <t xml:space="preserve"> 2022年第四批自治区层面统筹推进重大项目（续建）进度目标责任表</t>
  </si>
  <si>
    <t>金额单位：万元</t>
  </si>
  <si>
    <t>序号</t>
  </si>
  <si>
    <t>项目名称</t>
  </si>
  <si>
    <t>项目代码</t>
  </si>
  <si>
    <t>项目
分类</t>
  </si>
  <si>
    <t>建设地点</t>
  </si>
  <si>
    <t>主要建设内容及规模</t>
  </si>
  <si>
    <t>建设起止年限</t>
  </si>
  <si>
    <t>总投资</t>
  </si>
  <si>
    <t>截至2021年底完成投资</t>
  </si>
  <si>
    <t>2022年
计划投资</t>
  </si>
  <si>
    <t>截至2021年底工程进展情况</t>
  </si>
  <si>
    <t>2022年工程形象进度目标</t>
  </si>
  <si>
    <t>项目业主</t>
  </si>
  <si>
    <t>责任单位</t>
  </si>
  <si>
    <t>备注</t>
  </si>
  <si>
    <t>合  计</t>
  </si>
  <si>
    <t>一、</t>
  </si>
  <si>
    <t>柳州市</t>
  </si>
  <si>
    <t>鹿寨县城南水厂（一期）项目</t>
  </si>
  <si>
    <t>2019-450223-46-01-015200</t>
  </si>
  <si>
    <t>其他市政基础设施</t>
  </si>
  <si>
    <t>鹿寨县</t>
  </si>
  <si>
    <t>总建筑面积11893平方米，建设机修车间、综合处理车间、送水泵房、综合楼等，新建输水管总长3422米，给水管网敷设总长10151米。</t>
  </si>
  <si>
    <t>2020-2023年</t>
  </si>
  <si>
    <t>开展项目主体建设。</t>
  </si>
  <si>
    <t>完成主体工程。</t>
  </si>
  <si>
    <t>鹿寨县甘泉水务投资有限公司</t>
  </si>
  <si>
    <t>柳州市人民政府</t>
  </si>
  <si>
    <t>广西柳州现代服装产业园项目二期(防疫物资制造基地及基础设施配套建设工程）</t>
  </si>
  <si>
    <t>2020-450200-47-03-006382</t>
  </si>
  <si>
    <t>柳北区</t>
  </si>
  <si>
    <t>总建筑面积53537平方米，新建纺织服装标准厂房、员工宿舍及配套设施等。</t>
  </si>
  <si>
    <t>2021-2023年</t>
  </si>
  <si>
    <t>完成场地平整。</t>
  </si>
  <si>
    <t>完成工程总量的95%。</t>
  </si>
  <si>
    <t>柳州市新中企投资开发有限公司</t>
  </si>
  <si>
    <t>三江综合客运枢纽站</t>
  </si>
  <si>
    <t>2020-450200-54-02-029399</t>
  </si>
  <si>
    <t>其他交通设施</t>
  </si>
  <si>
    <t>三江侗族自治县</t>
  </si>
  <si>
    <t>总建筑面积1.37万平方米，新建站房、维修车间、安全检验台、车辆清洗台及室内外装修工程、道路工程、室内外消防工程，室内水电配套工程等。</t>
  </si>
  <si>
    <t>旅游集散中心一层已经浇注混凝土，2层一半已封顶，另一部分正施工；站房一层框架完成混凝土浇注，正进行最后一层施工，完成部分封顶，基本完成架子搭建。</t>
  </si>
  <si>
    <t>广西柳州泰禾运输集团有限责任公司</t>
  </si>
  <si>
    <t>服装产业园三期</t>
  </si>
  <si>
    <t>2020-450205-18-03-047698</t>
  </si>
  <si>
    <t>纺织服装与皮革工业</t>
  </si>
  <si>
    <t>总建筑面积约1万平方米，新建标准厂房、办公大楼、设计工作室、产品展示厅、员工食堂、宿舍等。</t>
  </si>
  <si>
    <t>开展基础施工。</t>
  </si>
  <si>
    <t>主体施工。</t>
  </si>
  <si>
    <t>广西白莹科技集团有限公司</t>
  </si>
  <si>
    <t>年产200万平方米新型节能环保幕墙、铝合金门窗及玻璃深加工生产项目</t>
  </si>
  <si>
    <t>2020-450205-41-03-026559</t>
  </si>
  <si>
    <t>建材工业</t>
  </si>
  <si>
    <t>总建筑面积约1万平方米，建设玻璃深加工综合系列设备生产线，生产双层、多层夹胶玻璃，制造加工玻璃栈道、玻璃幕墙等产品。</t>
  </si>
  <si>
    <t>完成土地平整进场施工。</t>
  </si>
  <si>
    <t>广西亿钧玻璃科技有限公司</t>
  </si>
  <si>
    <t>鲁板科技园</t>
  </si>
  <si>
    <t>2020-450205-49-03-036481</t>
  </si>
  <si>
    <t>新建办公楼、科技研发型厂房、设计创新型厂房、生产加工型厂房等。</t>
  </si>
  <si>
    <t>广西博强建筑科技有限公司</t>
  </si>
  <si>
    <t>广西（柳州）万洋众创城项目一期</t>
  </si>
  <si>
    <t>2020-450205-70-03-063029</t>
  </si>
  <si>
    <t>总建筑面积约25万平方米，新建工业标准化厂房，配套设施及员工宿舍区。</t>
  </si>
  <si>
    <t>2021-2025年</t>
  </si>
  <si>
    <t>标准厂房基础施工。</t>
  </si>
  <si>
    <t>柳州万洋众创城科技有限公司</t>
  </si>
  <si>
    <t>二、</t>
  </si>
  <si>
    <t>梧州市</t>
  </si>
  <si>
    <t>广西梧州市城市防洪排涝工程莲花山防洪堤工程</t>
  </si>
  <si>
    <t>2017-450403-48-01-000947</t>
  </si>
  <si>
    <t>防洪工程</t>
  </si>
  <si>
    <t>万秀区</t>
  </si>
  <si>
    <t>建设防洪堤3.712千米，新建护岸3.845千米，建设排涝闸、下游码头等。</t>
  </si>
  <si>
    <t>2018-2023年</t>
  </si>
  <si>
    <t>前期工作已基本完成，项目已进场施工并进行防洪堤土坝铺设，护岸工程同步铺设。</t>
  </si>
  <si>
    <t>完成堤防主体2.3公里。</t>
  </si>
  <si>
    <t>广西梧州安澜防洪排涝工程投资有限公司</t>
  </si>
  <si>
    <t>梧州市人民政府</t>
  </si>
  <si>
    <t>广西西江干流治理梧州市河西防洪堤达标加固工程</t>
  </si>
  <si>
    <t>2017-450403-48-01-020749</t>
  </si>
  <si>
    <t>全长8.343千米，堤身加固总长5.757千米，护岸加固长度8.073千米，护脚加固长度5.008千米。</t>
  </si>
  <si>
    <t>已按50年一遇防洪标准建设堤身加固、护岸加固、护脚加固等工程，西江桥至文澜路堤段已开始防浪墙型式为0.5米高混凝土基础建设和不锈钢栏杆材料已进场。</t>
  </si>
  <si>
    <t>基本完成主体建设。</t>
  </si>
  <si>
    <t>梧州市强制隔离戒毒所建设项目</t>
  </si>
  <si>
    <t>2017-450405-91-01-012551</t>
  </si>
  <si>
    <t>司法系统</t>
  </si>
  <si>
    <t>长洲区</t>
  </si>
  <si>
    <t>总建筑面积为44370平方米，建设综合楼、康复文体楼、寝室楼、辅助楼、业务楼等。</t>
  </si>
  <si>
    <t>已完成前期工作，医技康复楼、戒毒人员宿舍楼、警察用房已基本完成主体建设正进行室内装修；建设方舱医院正在施工中。</t>
  </si>
  <si>
    <t>完成主体建设。</t>
  </si>
  <si>
    <t>梧州市公安局</t>
  </si>
  <si>
    <t>河口至夏郢公路工程</t>
  </si>
  <si>
    <t>2019-450403-48-01-040382</t>
  </si>
  <si>
    <t>道路及桥梁</t>
  </si>
  <si>
    <t>全长8千米，二级公路，路基宽12米，设计速度60千米/小时。</t>
  </si>
  <si>
    <t>2020-2024年</t>
  </si>
  <si>
    <t>已完成前期工作，道路工程、桥涵工程、交通工程正同步建设。</t>
  </si>
  <si>
    <t>完成夏郢互通高速出口至夏郢小桥路段4.1千米建设。完成公路全线土石方工程和思良江大桥建设。</t>
  </si>
  <si>
    <t>梧州市万源投资有限公司</t>
  </si>
  <si>
    <t>梧州市红十字会医院苍海医院建设工程</t>
  </si>
  <si>
    <t>2019-450406-83-01-045477</t>
  </si>
  <si>
    <t>卫生事业</t>
  </si>
  <si>
    <t>龙圩区</t>
  </si>
  <si>
    <t>总建筑面积13.7万平方米，规划设计床位790床，配套建设给排水、消防系统、电力系统、通讯电视、智能化系统及绿化、地面硬化等设施。</t>
  </si>
  <si>
    <t>2021-2026年</t>
  </si>
  <si>
    <t>已完成前期工作，项目已经开工建设，门诊楼地基正在施工。</t>
  </si>
  <si>
    <t>门诊楼主体封顶。</t>
  </si>
  <si>
    <t>梧州市红十字会医院</t>
  </si>
  <si>
    <t>蒙山县茧丝绸产业标准厂房及配套设施建设项目</t>
  </si>
  <si>
    <t>2019-450423-17-01-047015</t>
  </si>
  <si>
    <t>蒙山县</t>
  </si>
  <si>
    <t>总建筑面积21.36万平方米。建设标准厂房、宿舍楼等，配套建设给排水、电气、消防系统、安防监控系统、路面硬化等工程。</t>
  </si>
  <si>
    <t>2021-2024年</t>
  </si>
  <si>
    <t>2#地梁完成，房心土回填20%；3#第一区完成至地梁底、第二区完成基础浇筑、第三区完成基坑开挖、第四区完成基坑放线。</t>
  </si>
  <si>
    <t>建设（二期）厂房及宿舍楼、办公楼、配套建设给排水工程、电气工程、消防系统、安防监控系统、通讯网络系统、路面硬化、电梯、绿化等工程。</t>
  </si>
  <si>
    <t>蒙山县工业集中区泰晖投资开发有限公司</t>
  </si>
  <si>
    <t>梧州市城区社会停车场及配套综合提升PPP（二期）项目</t>
  </si>
  <si>
    <t>2020-450400-48-01-040496</t>
  </si>
  <si>
    <t>改造35条市政道路，全长48千米；改建2条市政道路，全长1.2千米；新建10条市政道路、慢行步道，全长4.4千米。</t>
  </si>
  <si>
    <t>35条改造道路工程规划许可证已完成。16条改造道路施工许可证已完成。5条新建道路方案设计已取得批复，质监站质安注册书报监和事中监督完成。</t>
  </si>
  <si>
    <t>红岭三号路、福达小学周边道路、人民医院东侧道路、交警新址周边道路、三龙粮库临时雨水管改造工程完成100%，横二路完成30%。</t>
  </si>
  <si>
    <t>梧州市城市建设投资开发有限公司</t>
  </si>
  <si>
    <t>苍梧旺甫工业小镇标准厂房及配套设施项目-林业产业加工区标准厂房二期</t>
  </si>
  <si>
    <t>2020-450421-49-01-000502</t>
  </si>
  <si>
    <t>苍梧县</t>
  </si>
  <si>
    <t>总建筑面积176520.3平方米，新建标准厂房9栋。</t>
  </si>
  <si>
    <t>完成1-9＃标准厂房的场地平整、开展厂区道路施工。</t>
  </si>
  <si>
    <t>完成9栋厂房建设建筑面积约17万平方米，配套厂区内道路、给排水等设施。</t>
  </si>
  <si>
    <t>苍梧旺甫工业小镇投资开发有限公司</t>
  </si>
  <si>
    <t>珠海港（梧州）港务有限公司梧州港中心港区大利口作业区码头一期工程</t>
  </si>
  <si>
    <t>2020-450000-55-02-017162</t>
  </si>
  <si>
    <t>内河水运</t>
  </si>
  <si>
    <t>新建1000吨级多用途泊位、码头，设计年吞吐能力为 235万吨；建设码头水工建筑物、道路、堆场、供电照明等生产及配套设施。</t>
  </si>
  <si>
    <t>2018-2025年</t>
  </si>
  <si>
    <t>完成1-4#码头工程建设，完成5-6#码头初步设计及相关图件审核。</t>
  </si>
  <si>
    <t>开展5#、6#码头的征地工作。</t>
  </si>
  <si>
    <t>珠海港（梧州）港务有限公司</t>
  </si>
  <si>
    <t>半导体器件智能产业园项目</t>
  </si>
  <si>
    <t>2101-450409-89-05-664265</t>
  </si>
  <si>
    <t>总建筑面积50995.93平方米，建设厂房、生产辅助楼、生产车间等；购置高精密焊线机、固晶机等设备。</t>
  </si>
  <si>
    <t>完成4栋厂房和1栋生产辅助楼的封顶，生产辅助楼和4栋厂房已完成墙体砌筑，正在进行内部施工，另外一栋生产辅助楼和一栋生产车间在主体建设中。</t>
  </si>
  <si>
    <t>开展厂房建设装修。</t>
  </si>
  <si>
    <t>广西欣亿光电科技有限公司</t>
  </si>
  <si>
    <t>三、</t>
  </si>
  <si>
    <t>贵港市</t>
  </si>
  <si>
    <t>桂平市妇幼保健院迁建工程项目</t>
  </si>
  <si>
    <t>2017-450881-83-01-010339</t>
  </si>
  <si>
    <t>桂平市</t>
  </si>
  <si>
    <t>总建筑面积约60000平方米，新建门诊楼、医技楼、住院楼、后勤楼等。</t>
  </si>
  <si>
    <t>2019-2023年</t>
  </si>
  <si>
    <t>门诊楼5层主体框架封顶，楼梯屋顶模板安装完成；三层医技楼3层柱屋面板搭设内架完成30%；十五层住院楼3层柱4层板模板安装完成60%。</t>
  </si>
  <si>
    <t>全部主体建设完成封顶。完成整体进度的50%。</t>
  </si>
  <si>
    <t>桂平市妇幼保健院</t>
  </si>
  <si>
    <t>贵港市人民政府</t>
  </si>
  <si>
    <t>中国（贵港）平南大成工业园纺织服装新区配套建设项目（一期）</t>
  </si>
  <si>
    <t>2102-450821-04-05-365936</t>
  </si>
  <si>
    <t>平南县</t>
  </si>
  <si>
    <t>总建筑面积约90100平方米，建设展厅、会议中心、公寓用房、餐饮服务用房等。</t>
  </si>
  <si>
    <t>公寓主体施工阶段，九层内架搭设完成60%，九层墙柱筋绑扎完成60%；餐饮服务用房1、2号板块（主体施工阶段），三层内架搭设完成50%，三层柱钢筋绑扎完成100%。</t>
  </si>
  <si>
    <t>主体结构封顶。</t>
  </si>
  <si>
    <t>平南县城市建设投资有限公司</t>
  </si>
  <si>
    <t>四、</t>
  </si>
  <si>
    <t>百色市</t>
  </si>
  <si>
    <t>广西田东农产品加工与物流产业园（二期）项目</t>
  </si>
  <si>
    <t>2019-451022-05-01-006538</t>
  </si>
  <si>
    <t>商贸流通</t>
  </si>
  <si>
    <t>田东县</t>
  </si>
  <si>
    <t>总建筑面积49.43万平方米，建设标准厂房、展示中心、交易用房等，配套建设园区绿化、停车位、道路以及供电、给排水等公共设施。</t>
  </si>
  <si>
    <t>2019-2025年</t>
  </si>
  <si>
    <t>标准厂房A、B建设完成，冷链仓库A收尾施工。</t>
  </si>
  <si>
    <t>完成冷链仓库建设。</t>
  </si>
  <si>
    <t>广西田东现代农业投资有限责任公司</t>
  </si>
  <si>
    <t>百色市人民政府</t>
  </si>
  <si>
    <t>五、</t>
  </si>
  <si>
    <t>河池市</t>
  </si>
  <si>
    <t>广西宜州经济开发区茧丝绸产业园标准厂房项目</t>
  </si>
  <si>
    <t>2101-451203-04-01-860593</t>
  </si>
  <si>
    <t>宜州区</t>
  </si>
  <si>
    <t>总建筑面积87700平方米，建设标准厂房A区、B区；配套建设入园道路，全长1200米。</t>
  </si>
  <si>
    <t>完成标准厂房B区7#厂房主体封顶。</t>
  </si>
  <si>
    <t>完成标准厂房B区2#～7#厂房主体封顶。</t>
  </si>
  <si>
    <t>广西宜州经济开发区投资开发建设有限责任公司</t>
  </si>
  <si>
    <t>河池市人民政府</t>
  </si>
</sst>
</file>

<file path=xl/styles.xml><?xml version="1.0" encoding="utf-8"?>
<styleSheet xmlns="http://schemas.openxmlformats.org/spreadsheetml/2006/main">
  <numFmts count="6">
    <numFmt numFmtId="176" formatCode="@&quot;项&quot;"/>
    <numFmt numFmtId="177" formatCode="0_ "/>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4">
    <font>
      <sz val="11"/>
      <color indexed="8"/>
      <name val="宋体"/>
      <charset val="134"/>
      <scheme val="minor"/>
    </font>
    <font>
      <b/>
      <sz val="11"/>
      <color indexed="8"/>
      <name val="宋体"/>
      <charset val="134"/>
      <scheme val="minor"/>
    </font>
    <font>
      <sz val="18"/>
      <color indexed="8"/>
      <name val="宋体"/>
      <charset val="134"/>
      <scheme val="minor"/>
    </font>
    <font>
      <sz val="16"/>
      <name val="黑体"/>
      <charset val="134"/>
    </font>
    <font>
      <sz val="11"/>
      <name val="宋体"/>
      <charset val="134"/>
      <scheme val="minor"/>
    </font>
    <font>
      <sz val="20"/>
      <name val="方正小标宋简体"/>
      <charset val="134"/>
    </font>
    <font>
      <b/>
      <sz val="16"/>
      <name val="宋体"/>
      <charset val="134"/>
    </font>
    <font>
      <sz val="16"/>
      <color indexed="8"/>
      <name val="宋体"/>
      <charset val="134"/>
      <scheme val="minor"/>
    </font>
    <font>
      <sz val="16"/>
      <name val="宋体"/>
      <charset val="134"/>
      <scheme val="minor"/>
    </font>
    <font>
      <sz val="16"/>
      <name val="宋体"/>
      <charset val="134"/>
    </font>
    <font>
      <sz val="18"/>
      <name val="宋体"/>
      <charset val="134"/>
      <scheme val="minor"/>
    </font>
    <font>
      <sz val="16"/>
      <color indexed="8"/>
      <name val="宋体"/>
      <charset val="134"/>
    </font>
    <font>
      <sz val="11"/>
      <color theme="1"/>
      <name val="宋体"/>
      <charset val="0"/>
      <scheme val="minor"/>
    </font>
    <font>
      <sz val="11"/>
      <color rgb="FF9C0006"/>
      <name val="宋体"/>
      <charset val="0"/>
      <scheme val="minor"/>
    </font>
    <font>
      <sz val="11"/>
      <color theme="1"/>
      <name val="宋体"/>
      <charset val="134"/>
      <scheme val="minor"/>
    </font>
    <font>
      <b/>
      <sz val="11"/>
      <color theme="1"/>
      <name val="宋体"/>
      <charset val="0"/>
      <scheme val="minor"/>
    </font>
    <font>
      <sz val="11"/>
      <color theme="0"/>
      <name val="宋体"/>
      <charset val="0"/>
      <scheme val="minor"/>
    </font>
    <font>
      <sz val="12"/>
      <name val="宋体"/>
      <charset val="134"/>
    </font>
    <font>
      <sz val="11"/>
      <color rgb="FF3F3F76"/>
      <name val="宋体"/>
      <charset val="0"/>
      <scheme val="minor"/>
    </font>
    <font>
      <sz val="11"/>
      <color indexed="8"/>
      <name val="宋体"/>
      <charset val="134"/>
    </font>
    <font>
      <u/>
      <sz val="11"/>
      <color rgb="FF0000FF"/>
      <name val="宋体"/>
      <charset val="0"/>
      <scheme val="minor"/>
    </font>
    <font>
      <sz val="11"/>
      <color rgb="FF00610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s>
  <cellStyleXfs count="60">
    <xf numFmtId="0" fontId="0" fillId="0" borderId="0">
      <alignment vertical="center"/>
    </xf>
    <xf numFmtId="42" fontId="14" fillId="0" borderId="0" applyFont="0" applyFill="0" applyBorder="0" applyAlignment="0" applyProtection="0">
      <alignment vertical="center"/>
    </xf>
    <xf numFmtId="0" fontId="12" fillId="12" borderId="0" applyNumberFormat="0" applyBorder="0" applyAlignment="0" applyProtection="0">
      <alignment vertical="center"/>
    </xf>
    <xf numFmtId="0" fontId="18" fillId="13" borderId="7"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2" fillId="9" borderId="0" applyNumberFormat="0" applyBorder="0" applyAlignment="0" applyProtection="0">
      <alignment vertical="center"/>
    </xf>
    <xf numFmtId="0" fontId="13" fillId="3" borderId="0" applyNumberFormat="0" applyBorder="0" applyAlignment="0" applyProtection="0">
      <alignment vertical="center"/>
    </xf>
    <xf numFmtId="43" fontId="14" fillId="0" borderId="0" applyFont="0" applyFill="0" applyBorder="0" applyAlignment="0" applyProtection="0">
      <alignment vertical="center"/>
    </xf>
    <xf numFmtId="0" fontId="16" fillId="16" borderId="0" applyNumberFormat="0" applyBorder="0" applyAlignment="0" applyProtection="0">
      <alignment vertical="center"/>
    </xf>
    <xf numFmtId="0" fontId="20" fillId="0" borderId="0" applyNumberFormat="0" applyFill="0" applyBorder="0" applyAlignment="0" applyProtection="0">
      <alignment vertical="center"/>
    </xf>
    <xf numFmtId="9" fontId="14" fillId="0" borderId="0" applyFont="0" applyFill="0" applyBorder="0" applyAlignment="0" applyProtection="0">
      <alignment vertical="center"/>
    </xf>
    <xf numFmtId="0" fontId="22" fillId="0" borderId="0" applyNumberFormat="0" applyFill="0" applyBorder="0" applyAlignment="0" applyProtection="0">
      <alignment vertical="center"/>
    </xf>
    <xf numFmtId="0" fontId="14" fillId="23" borderId="8" applyNumberFormat="0" applyFont="0" applyAlignment="0" applyProtection="0">
      <alignment vertical="center"/>
    </xf>
    <xf numFmtId="0" fontId="16" fillId="22" borderId="0" applyNumberFormat="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12" applyNumberFormat="0" applyFill="0" applyAlignment="0" applyProtection="0">
      <alignment vertical="center"/>
    </xf>
    <xf numFmtId="0" fontId="17" fillId="0" borderId="0"/>
    <xf numFmtId="0" fontId="33" fillId="0" borderId="12" applyNumberFormat="0" applyFill="0" applyAlignment="0" applyProtection="0">
      <alignment vertical="center"/>
    </xf>
    <xf numFmtId="0" fontId="16" fillId="17" borderId="0" applyNumberFormat="0" applyBorder="0" applyAlignment="0" applyProtection="0">
      <alignment vertical="center"/>
    </xf>
    <xf numFmtId="0" fontId="24" fillId="0" borderId="13" applyNumberFormat="0" applyFill="0" applyAlignment="0" applyProtection="0">
      <alignment vertical="center"/>
    </xf>
    <xf numFmtId="0" fontId="16" fillId="27" borderId="0" applyNumberFormat="0" applyBorder="0" applyAlignment="0" applyProtection="0">
      <alignment vertical="center"/>
    </xf>
    <xf numFmtId="0" fontId="25" fillId="24" borderId="9" applyNumberFormat="0" applyAlignment="0" applyProtection="0">
      <alignment vertical="center"/>
    </xf>
    <xf numFmtId="0" fontId="27" fillId="24" borderId="7" applyNumberFormat="0" applyAlignment="0" applyProtection="0">
      <alignment vertical="center"/>
    </xf>
    <xf numFmtId="0" fontId="29" fillId="25" borderId="10" applyNumberFormat="0" applyAlignment="0" applyProtection="0">
      <alignment vertical="center"/>
    </xf>
    <xf numFmtId="0" fontId="14" fillId="0" borderId="0"/>
    <xf numFmtId="0" fontId="12" fillId="11" borderId="0" applyNumberFormat="0" applyBorder="0" applyAlignment="0" applyProtection="0">
      <alignment vertical="center"/>
    </xf>
    <xf numFmtId="0" fontId="16" fillId="6" borderId="0" applyNumberFormat="0" applyBorder="0" applyAlignment="0" applyProtection="0">
      <alignment vertical="center"/>
    </xf>
    <xf numFmtId="0" fontId="31" fillId="0" borderId="11" applyNumberFormat="0" applyFill="0" applyAlignment="0" applyProtection="0">
      <alignment vertical="center"/>
    </xf>
    <xf numFmtId="0" fontId="15" fillId="0" borderId="6" applyNumberFormat="0" applyFill="0" applyAlignment="0" applyProtection="0">
      <alignment vertical="center"/>
    </xf>
    <xf numFmtId="0" fontId="21" fillId="20" borderId="0" applyNumberFormat="0" applyBorder="0" applyAlignment="0" applyProtection="0">
      <alignment vertical="center"/>
    </xf>
    <xf numFmtId="0" fontId="23" fillId="21" borderId="0" applyNumberFormat="0" applyBorder="0" applyAlignment="0" applyProtection="0">
      <alignment vertical="center"/>
    </xf>
    <xf numFmtId="0" fontId="14" fillId="0" borderId="0"/>
    <xf numFmtId="0" fontId="12" fillId="10" borderId="0" applyNumberFormat="0" applyBorder="0" applyAlignment="0" applyProtection="0">
      <alignment vertical="center"/>
    </xf>
    <xf numFmtId="0" fontId="16" fillId="18"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19" borderId="0" applyNumberFormat="0" applyBorder="0" applyAlignment="0" applyProtection="0">
      <alignment vertical="center"/>
    </xf>
    <xf numFmtId="0" fontId="12" fillId="2" borderId="0" applyNumberFormat="0" applyBorder="0" applyAlignment="0" applyProtection="0">
      <alignment vertical="center"/>
    </xf>
    <xf numFmtId="0" fontId="16" fillId="32" borderId="0" applyNumberFormat="0" applyBorder="0" applyAlignment="0" applyProtection="0">
      <alignment vertical="center"/>
    </xf>
    <xf numFmtId="0" fontId="17" fillId="0" borderId="0"/>
    <xf numFmtId="0" fontId="16" fillId="26"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6" fillId="31" borderId="0" applyNumberFormat="0" applyBorder="0" applyAlignment="0" applyProtection="0">
      <alignment vertical="center"/>
    </xf>
    <xf numFmtId="0" fontId="12" fillId="8" borderId="0" applyNumberFormat="0" applyBorder="0" applyAlignment="0" applyProtection="0">
      <alignment vertical="center"/>
    </xf>
    <xf numFmtId="0" fontId="16" fillId="15" borderId="0" applyNumberFormat="0" applyBorder="0" applyAlignment="0" applyProtection="0">
      <alignment vertical="center"/>
    </xf>
    <xf numFmtId="0" fontId="16" fillId="30"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6" fillId="14" borderId="0" applyNumberFormat="0" applyBorder="0" applyAlignment="0" applyProtection="0">
      <alignment vertical="center"/>
    </xf>
    <xf numFmtId="0" fontId="14" fillId="0" borderId="0">
      <alignment vertical="center"/>
    </xf>
    <xf numFmtId="0" fontId="17" fillId="0" borderId="0">
      <alignment vertical="center"/>
    </xf>
    <xf numFmtId="0" fontId="19" fillId="0" borderId="0">
      <alignment vertical="center"/>
    </xf>
    <xf numFmtId="0" fontId="17" fillId="0" borderId="0"/>
    <xf numFmtId="0" fontId="17" fillId="0" borderId="0">
      <alignment vertical="center"/>
    </xf>
    <xf numFmtId="0" fontId="17" fillId="0" borderId="0"/>
  </cellStyleXfs>
  <cellXfs count="40">
    <xf numFmtId="0" fontId="0" fillId="0" borderId="0" xfId="0" applyFont="1">
      <alignment vertical="center"/>
    </xf>
    <xf numFmtId="0" fontId="0" fillId="0" borderId="0" xfId="0" applyFont="1" applyFill="1">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vertical="center"/>
    </xf>
    <xf numFmtId="177" fontId="0" fillId="0" borderId="0" xfId="0" applyNumberFormat="1" applyFont="1" applyAlignment="1">
      <alignment horizontal="center" vertical="center"/>
    </xf>
    <xf numFmtId="0" fontId="2" fillId="0" borderId="0" xfId="0" applyFont="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9"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8" fillId="0" borderId="5" xfId="0" applyNumberFormat="1" applyFont="1" applyFill="1" applyBorder="1" applyAlignment="1">
      <alignment horizontal="left" vertical="center" wrapText="1"/>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177" fontId="4" fillId="0" borderId="0" xfId="0" applyNumberFormat="1" applyFont="1" applyFill="1" applyAlignment="1">
      <alignment horizontal="center" vertical="center"/>
    </xf>
    <xf numFmtId="0" fontId="10" fillId="0" borderId="0" xfId="0" applyFont="1" applyFill="1" applyAlignment="1">
      <alignment horizontal="left" vertical="center" wrapText="1"/>
    </xf>
    <xf numFmtId="0" fontId="8" fillId="0" borderId="0" xfId="0" applyFont="1" applyFill="1" applyAlignment="1">
      <alignment horizontal="left" vertical="center"/>
    </xf>
    <xf numFmtId="0" fontId="8" fillId="0" borderId="0" xfId="0" applyFont="1" applyFill="1" applyAlignment="1">
      <alignment horizontal="right" vertical="center"/>
    </xf>
    <xf numFmtId="177" fontId="6"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7" fillId="0" borderId="1" xfId="0" applyNumberFormat="1" applyFont="1" applyFill="1" applyBorder="1" applyAlignment="1">
      <alignment vertical="center" wrapText="1"/>
    </xf>
    <xf numFmtId="177" fontId="7" fillId="0" borderId="1" xfId="0" applyNumberFormat="1" applyFont="1" applyFill="1" applyBorder="1" applyAlignment="1">
      <alignment horizontal="justify"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0,0_x000d__x000a_NA_x000d__x000a_"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常规 51" xfId="35"/>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10 10 2 2 3"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常规 10 2" xfId="52"/>
    <cellStyle name="60% - 强调文字颜色 6" xfId="53" builtinId="52"/>
    <cellStyle name="常规 2" xfId="54"/>
    <cellStyle name="常规 14" xfId="55"/>
    <cellStyle name="Normal" xfId="56"/>
    <cellStyle name="gcd" xfId="57"/>
    <cellStyle name="常规 3" xfId="58"/>
    <cellStyle name="0,0_x005f_x000d__x005f_x000a_NA_x005f_x000d__x005f_x000a_ 10 2 2 2" xfId="59"/>
  </cellStyles>
  <dxfs count="1">
    <dxf>
      <font>
        <color rgb="FF9C0006"/>
      </font>
      <fill>
        <patternFill patternType="solid">
          <bgColor rgb="FFFFC7CE"/>
        </patternFill>
      </fill>
    </dxf>
  </dxfs>
  <tableStyles count="0" defaultTableStyle="TableStyleMedium2"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30</xdr:row>
      <xdr:rowOff>0</xdr:rowOff>
    </xdr:from>
    <xdr:to>
      <xdr:col>11</xdr:col>
      <xdr:colOff>107315</xdr:colOff>
      <xdr:row>30</xdr:row>
      <xdr:rowOff>198120</xdr:rowOff>
    </xdr:to>
    <xdr:sp>
      <xdr:nvSpPr>
        <xdr:cNvPr id="2"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3"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4"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5"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26"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27"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28"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29"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30"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31"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32"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33"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54"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55"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56"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57"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58"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59"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60"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61"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7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7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7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7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7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7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7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7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7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7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8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8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82"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83"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84"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85"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86"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87"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88"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89"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9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9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9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9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9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9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9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9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9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9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0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0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0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0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0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0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0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0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0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0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110"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111"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112"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113"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114"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115"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116"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117"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1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1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2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2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2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2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2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2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2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2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2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2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3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3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3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3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3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3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3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3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138"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139"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140"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141"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142"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143"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144"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145"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4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4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4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4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5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5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5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5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5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5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5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5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5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5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6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6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6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6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6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6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166"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167"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168"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169"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170"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171"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172"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173"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7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7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7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7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7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7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8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8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8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8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8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8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8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8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8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8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9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9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9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19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194"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195"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196"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197"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198"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199"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200"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201"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0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0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0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0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0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0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0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0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1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1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1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1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1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1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1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1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1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1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2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2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222"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223"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224"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225"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226"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227"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228"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229"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3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3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3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3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3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3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3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3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3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3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4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4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4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4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4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4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4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4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4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4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250"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251"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252"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253"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254"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255"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256"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257"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5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5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6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6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6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6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6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6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6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6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6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6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7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7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7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7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7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7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7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7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278"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279"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280"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281"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282"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283"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284"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285"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8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8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8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8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9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9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9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9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9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9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9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9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9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29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0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0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0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0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0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0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306"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307"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308"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309"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310"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311"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312"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313"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1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1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1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1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1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1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2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2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2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2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2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2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2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2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2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2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3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3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3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3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334"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335"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336"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337"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338"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339"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340"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341"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4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4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4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4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4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4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4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4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5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5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5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5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5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5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5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5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5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5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6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6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362"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363"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364"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365"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366"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367"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368"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369"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7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7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7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7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7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7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7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7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7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7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8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8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8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8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8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8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8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8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8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8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390"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391"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392"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393"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394"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395"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396"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397"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9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39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0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0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0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0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0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0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0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0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0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0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1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1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1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1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1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1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1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1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418"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419"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420"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421"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422"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423"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424"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425"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2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2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2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2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3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3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3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3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3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3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3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3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3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3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4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4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4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4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4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4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446"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447"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448"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449"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450"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451"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452"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453"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5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5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5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5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5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5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6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6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6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6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6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6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6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6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6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6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7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7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7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7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474"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475"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476"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477"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478"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479"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480"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481"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8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8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8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8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8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8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8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8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9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9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9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9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9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9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9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9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9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49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0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0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502"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503"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504"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505"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506"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507"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508"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509"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1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1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1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1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1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1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1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1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1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1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2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2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2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2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2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2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2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2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2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2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530"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531"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532"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533"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534"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535"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536"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537"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3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3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4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4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4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4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4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4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4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4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4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4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5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5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5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5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5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5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5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5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558"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559"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560"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561"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562"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563"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564"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565"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6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6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6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6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7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7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7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7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7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7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7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7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7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7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8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8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8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8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8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8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586"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587"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588"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589"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590"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591"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592"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593"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9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9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9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9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9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59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0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0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0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0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0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0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0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0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0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0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1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1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1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1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614"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615"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616"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617"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618"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619"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620"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621"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2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2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2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2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2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2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2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2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3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3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3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3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3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3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3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3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3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3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4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4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642"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643"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644"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645"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646"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647"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648"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107315</xdr:colOff>
      <xdr:row>30</xdr:row>
      <xdr:rowOff>198120</xdr:rowOff>
    </xdr:to>
    <xdr:sp>
      <xdr:nvSpPr>
        <xdr:cNvPr id="649" name="Text Box 2905"/>
        <xdr:cNvSpPr txBox="1"/>
      </xdr:nvSpPr>
      <xdr:spPr>
        <a:xfrm>
          <a:off x="15357475" y="38507670"/>
          <a:ext cx="107315"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5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5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5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5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5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5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5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5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5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5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60"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61"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62"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63"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64"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65"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66"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67"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68"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198120</xdr:rowOff>
    </xdr:to>
    <xdr:sp>
      <xdr:nvSpPr>
        <xdr:cNvPr id="669" name="Text Box 2905"/>
        <xdr:cNvSpPr txBox="1"/>
      </xdr:nvSpPr>
      <xdr:spPr>
        <a:xfrm>
          <a:off x="15357475" y="38507670"/>
          <a:ext cx="93980" cy="198120"/>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670"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671"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672" name="Text Box 2905"/>
        <xdr:cNvSpPr txBox="1"/>
      </xdr:nvSpPr>
      <xdr:spPr>
        <a:xfrm>
          <a:off x="15357475" y="38507670"/>
          <a:ext cx="93980" cy="227965"/>
        </a:xfrm>
        <a:prstGeom prst="rect">
          <a:avLst/>
        </a:prstGeom>
        <a:noFill/>
        <a:ln w="9525">
          <a:noFill/>
        </a:ln>
      </xdr:spPr>
    </xdr:sp>
    <xdr:clientData/>
  </xdr:twoCellAnchor>
  <xdr:twoCellAnchor editAs="oneCell">
    <xdr:from>
      <xdr:col>11</xdr:col>
      <xdr:colOff>0</xdr:colOff>
      <xdr:row>30</xdr:row>
      <xdr:rowOff>0</xdr:rowOff>
    </xdr:from>
    <xdr:to>
      <xdr:col>11</xdr:col>
      <xdr:colOff>93980</xdr:colOff>
      <xdr:row>30</xdr:row>
      <xdr:rowOff>227965</xdr:rowOff>
    </xdr:to>
    <xdr:sp>
      <xdr:nvSpPr>
        <xdr:cNvPr id="673" name="Text Box 2905"/>
        <xdr:cNvSpPr txBox="1"/>
      </xdr:nvSpPr>
      <xdr:spPr>
        <a:xfrm>
          <a:off x="15357475" y="38507670"/>
          <a:ext cx="93980" cy="22796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1"/>
  <sheetViews>
    <sheetView tabSelected="1" zoomScale="55" zoomScaleNormal="55" workbookViewId="0">
      <pane ySplit="4" topLeftCell="A29" activePane="bottomLeft" state="frozen"/>
      <selection/>
      <selection pane="bottomLeft" activeCell="L29" sqref="L29"/>
    </sheetView>
  </sheetViews>
  <sheetFormatPr defaultColWidth="9" defaultRowHeight="22.5"/>
  <cols>
    <col min="1" max="1" width="10.3333333333333" style="5" customWidth="1"/>
    <col min="2" max="2" width="30.6666666666667" style="5" hidden="1" customWidth="1"/>
    <col min="3" max="3" width="30.6666666666667" style="5" customWidth="1"/>
    <col min="4" max="4" width="18.2166666666667" style="6" customWidth="1"/>
    <col min="5" max="5" width="12.5583333333333" style="6" customWidth="1"/>
    <col min="6" max="6" width="11.3333333333333" style="6" customWidth="1"/>
    <col min="7" max="7" width="50.3333333333333" style="6" customWidth="1"/>
    <col min="8" max="8" width="11.6666666666667" style="6" customWidth="1"/>
    <col min="9" max="10" width="18.1083333333333" style="7" customWidth="1"/>
    <col min="11" max="11" width="20.2166666666667" style="7" customWidth="1"/>
    <col min="12" max="12" width="48" style="6" customWidth="1"/>
    <col min="13" max="13" width="36.775" style="6" customWidth="1"/>
    <col min="14" max="14" width="14.5583333333333" style="6" customWidth="1"/>
    <col min="15" max="15" width="14.775" style="8" customWidth="1"/>
    <col min="16" max="16" width="15.6666666666667" style="8" customWidth="1"/>
  </cols>
  <sheetData>
    <row r="1" s="1" customFormat="1" ht="39" customHeight="1" spans="1:16">
      <c r="A1" s="9" t="s">
        <v>0</v>
      </c>
      <c r="B1" s="9"/>
      <c r="C1" s="9"/>
      <c r="D1" s="10"/>
      <c r="E1" s="10"/>
      <c r="F1" s="10"/>
      <c r="G1" s="10"/>
      <c r="H1" s="10"/>
      <c r="I1" s="27"/>
      <c r="J1" s="27"/>
      <c r="K1" s="27"/>
      <c r="L1" s="10"/>
      <c r="M1" s="10"/>
      <c r="N1" s="10"/>
      <c r="O1" s="28"/>
      <c r="P1" s="28"/>
    </row>
    <row r="2" s="2" customFormat="1" ht="55.95" customHeight="1" spans="1:16">
      <c r="A2" s="11" t="s">
        <v>1</v>
      </c>
      <c r="B2" s="11"/>
      <c r="C2" s="11"/>
      <c r="D2" s="11"/>
      <c r="E2" s="11"/>
      <c r="F2" s="11"/>
      <c r="G2" s="11"/>
      <c r="H2" s="11"/>
      <c r="I2" s="11"/>
      <c r="J2" s="11"/>
      <c r="K2" s="11"/>
      <c r="L2" s="11"/>
      <c r="M2" s="11"/>
      <c r="N2" s="11"/>
      <c r="O2" s="11"/>
      <c r="P2" s="11"/>
    </row>
    <row r="3" s="1" customFormat="1" ht="31.05" customHeight="1" spans="1:16">
      <c r="A3" s="12"/>
      <c r="B3" s="12"/>
      <c r="C3" s="12"/>
      <c r="D3" s="10"/>
      <c r="E3" s="10"/>
      <c r="F3" s="10"/>
      <c r="G3" s="10"/>
      <c r="H3" s="10"/>
      <c r="I3" s="27"/>
      <c r="J3" s="27"/>
      <c r="K3" s="27"/>
      <c r="L3" s="29"/>
      <c r="M3" s="29"/>
      <c r="N3" s="29"/>
      <c r="O3" s="30" t="s">
        <v>2</v>
      </c>
      <c r="P3" s="30"/>
    </row>
    <row r="4" s="3" customFormat="1" ht="82.95" customHeight="1" spans="1:16">
      <c r="A4" s="13" t="s">
        <v>3</v>
      </c>
      <c r="B4" s="13" t="s">
        <v>4</v>
      </c>
      <c r="C4" s="13" t="s">
        <v>4</v>
      </c>
      <c r="D4" s="13" t="s">
        <v>5</v>
      </c>
      <c r="E4" s="13" t="s">
        <v>6</v>
      </c>
      <c r="F4" s="13" t="s">
        <v>7</v>
      </c>
      <c r="G4" s="13" t="s">
        <v>8</v>
      </c>
      <c r="H4" s="13" t="s">
        <v>9</v>
      </c>
      <c r="I4" s="31" t="s">
        <v>10</v>
      </c>
      <c r="J4" s="31" t="s">
        <v>11</v>
      </c>
      <c r="K4" s="31" t="s">
        <v>12</v>
      </c>
      <c r="L4" s="13" t="s">
        <v>13</v>
      </c>
      <c r="M4" s="13" t="s">
        <v>14</v>
      </c>
      <c r="N4" s="13" t="s">
        <v>15</v>
      </c>
      <c r="O4" s="13" t="s">
        <v>16</v>
      </c>
      <c r="P4" s="13" t="s">
        <v>17</v>
      </c>
    </row>
    <row r="5" s="3" customFormat="1" ht="50" customHeight="1" spans="1:16">
      <c r="A5" s="14" t="s">
        <v>18</v>
      </c>
      <c r="B5" s="15"/>
      <c r="C5" s="16"/>
      <c r="D5" s="17">
        <f>D6+D14+D25+D28+D30</f>
        <v>21</v>
      </c>
      <c r="E5" s="13"/>
      <c r="F5" s="13"/>
      <c r="G5" s="13"/>
      <c r="H5" s="13"/>
      <c r="I5" s="31">
        <f>I6+I14+I25+I28+I30</f>
        <v>1105729.8</v>
      </c>
      <c r="J5" s="31">
        <f>J6+J14+J25+J28+J30</f>
        <v>279336.1</v>
      </c>
      <c r="K5" s="31">
        <f>K6+K14+K25+K28+K30</f>
        <v>297000</v>
      </c>
      <c r="L5" s="13"/>
      <c r="M5" s="13"/>
      <c r="N5" s="13"/>
      <c r="O5" s="13"/>
      <c r="P5" s="13"/>
    </row>
    <row r="6" s="4" customFormat="1" ht="50" customHeight="1" spans="1:16">
      <c r="A6" s="13" t="s">
        <v>19</v>
      </c>
      <c r="B6" s="13" t="s">
        <v>20</v>
      </c>
      <c r="C6" s="13" t="str">
        <f>N6&amp;B6</f>
        <v>柳州市</v>
      </c>
      <c r="D6" s="17">
        <f>COUNTA(D7:D13)</f>
        <v>7</v>
      </c>
      <c r="E6" s="18"/>
      <c r="F6" s="18"/>
      <c r="G6" s="18"/>
      <c r="H6" s="18"/>
      <c r="I6" s="31">
        <f>SUM(I7:I13)</f>
        <v>305927.8</v>
      </c>
      <c r="J6" s="31">
        <f>SUM(J7:J13)</f>
        <v>25613</v>
      </c>
      <c r="K6" s="31">
        <f>SUM(K7:K13)</f>
        <v>159000</v>
      </c>
      <c r="L6" s="18"/>
      <c r="M6" s="18"/>
      <c r="N6" s="18"/>
      <c r="O6" s="18"/>
      <c r="P6" s="32"/>
    </row>
    <row r="7" s="4" customFormat="1" ht="124.95" customHeight="1" spans="1:16">
      <c r="A7" s="19">
        <v>1</v>
      </c>
      <c r="B7" s="20" t="s">
        <v>21</v>
      </c>
      <c r="C7" s="21" t="str">
        <f t="shared" ref="C7:C18" si="0">N7&amp;B7</f>
        <v>鹿寨县甘泉水务投资有限公司鹿寨县城南水厂（一期）项目</v>
      </c>
      <c r="D7" s="18" t="s">
        <v>22</v>
      </c>
      <c r="E7" s="22" t="s">
        <v>23</v>
      </c>
      <c r="F7" s="22" t="s">
        <v>24</v>
      </c>
      <c r="G7" s="18" t="s">
        <v>25</v>
      </c>
      <c r="H7" s="22" t="s">
        <v>26</v>
      </c>
      <c r="I7" s="33">
        <v>19967.26</v>
      </c>
      <c r="J7" s="19">
        <v>5393</v>
      </c>
      <c r="K7" s="19">
        <v>10000</v>
      </c>
      <c r="L7" s="18" t="s">
        <v>27</v>
      </c>
      <c r="M7" s="18" t="s">
        <v>28</v>
      </c>
      <c r="N7" s="18" t="s">
        <v>29</v>
      </c>
      <c r="O7" s="18" t="s">
        <v>30</v>
      </c>
      <c r="P7" s="32"/>
    </row>
    <row r="8" s="4" customFormat="1" ht="124.95" customHeight="1" spans="1:16">
      <c r="A8" s="19">
        <v>2</v>
      </c>
      <c r="B8" s="20" t="s">
        <v>31</v>
      </c>
      <c r="C8" s="21" t="str">
        <f t="shared" si="0"/>
        <v>柳州市新中企投资开发有限公司广西柳州现代服装产业园项目二期(防疫物资制造基地及基础设施配套建设工程）</v>
      </c>
      <c r="D8" s="18" t="s">
        <v>32</v>
      </c>
      <c r="E8" s="22" t="s">
        <v>23</v>
      </c>
      <c r="F8" s="22" t="s">
        <v>33</v>
      </c>
      <c r="G8" s="18" t="s">
        <v>34</v>
      </c>
      <c r="H8" s="22" t="s">
        <v>35</v>
      </c>
      <c r="I8" s="33">
        <v>18990</v>
      </c>
      <c r="J8" s="19">
        <v>3000</v>
      </c>
      <c r="K8" s="33">
        <v>15000</v>
      </c>
      <c r="L8" s="18" t="s">
        <v>36</v>
      </c>
      <c r="M8" s="18" t="s">
        <v>37</v>
      </c>
      <c r="N8" s="18" t="s">
        <v>38</v>
      </c>
      <c r="O8" s="18" t="s">
        <v>30</v>
      </c>
      <c r="P8" s="32"/>
    </row>
    <row r="9" s="1" customFormat="1" ht="124.95" customHeight="1" spans="1:16">
      <c r="A9" s="19">
        <v>3</v>
      </c>
      <c r="B9" s="20" t="s">
        <v>39</v>
      </c>
      <c r="C9" s="21" t="str">
        <f t="shared" si="0"/>
        <v>广西柳州泰禾运输集团有限责任公司三江综合客运枢纽站</v>
      </c>
      <c r="D9" s="18" t="s">
        <v>40</v>
      </c>
      <c r="E9" s="22" t="s">
        <v>41</v>
      </c>
      <c r="F9" s="22" t="s">
        <v>42</v>
      </c>
      <c r="G9" s="18" t="s">
        <v>43</v>
      </c>
      <c r="H9" s="22" t="s">
        <v>35</v>
      </c>
      <c r="I9" s="33">
        <v>11970.54</v>
      </c>
      <c r="J9" s="19">
        <v>2061</v>
      </c>
      <c r="K9" s="33">
        <v>8000</v>
      </c>
      <c r="L9" s="18" t="s">
        <v>44</v>
      </c>
      <c r="M9" s="18" t="s">
        <v>28</v>
      </c>
      <c r="N9" s="18" t="s">
        <v>45</v>
      </c>
      <c r="O9" s="18" t="s">
        <v>30</v>
      </c>
      <c r="P9" s="32"/>
    </row>
    <row r="10" s="1" customFormat="1" ht="124.95" customHeight="1" spans="1:16">
      <c r="A10" s="19">
        <v>4</v>
      </c>
      <c r="B10" s="20" t="s">
        <v>46</v>
      </c>
      <c r="C10" s="21" t="str">
        <f t="shared" si="0"/>
        <v>广西白莹科技集团有限公司服装产业园三期</v>
      </c>
      <c r="D10" s="18" t="s">
        <v>47</v>
      </c>
      <c r="E10" s="22" t="s">
        <v>48</v>
      </c>
      <c r="F10" s="22" t="s">
        <v>33</v>
      </c>
      <c r="G10" s="18" t="s">
        <v>49</v>
      </c>
      <c r="H10" s="22" t="s">
        <v>35</v>
      </c>
      <c r="I10" s="33">
        <v>15000</v>
      </c>
      <c r="J10" s="19">
        <v>1159</v>
      </c>
      <c r="K10" s="33">
        <v>13000</v>
      </c>
      <c r="L10" s="18" t="s">
        <v>50</v>
      </c>
      <c r="M10" s="18" t="s">
        <v>51</v>
      </c>
      <c r="N10" s="18" t="s">
        <v>52</v>
      </c>
      <c r="O10" s="18" t="s">
        <v>30</v>
      </c>
      <c r="P10" s="32"/>
    </row>
    <row r="11" s="1" customFormat="1" ht="124.95" customHeight="1" spans="1:16">
      <c r="A11" s="19">
        <v>5</v>
      </c>
      <c r="B11" s="20" t="s">
        <v>53</v>
      </c>
      <c r="C11" s="21" t="str">
        <f t="shared" si="0"/>
        <v>广西亿钧玻璃科技有限公司年产200万平方米新型节能环保幕墙、铝合金门窗及玻璃深加工生产项目</v>
      </c>
      <c r="D11" s="18" t="s">
        <v>54</v>
      </c>
      <c r="E11" s="22" t="s">
        <v>55</v>
      </c>
      <c r="F11" s="22" t="s">
        <v>33</v>
      </c>
      <c r="G11" s="18" t="s">
        <v>56</v>
      </c>
      <c r="H11" s="22" t="s">
        <v>35</v>
      </c>
      <c r="I11" s="33">
        <v>10000</v>
      </c>
      <c r="J11" s="19">
        <v>1000</v>
      </c>
      <c r="K11" s="33">
        <v>8000</v>
      </c>
      <c r="L11" s="18" t="s">
        <v>57</v>
      </c>
      <c r="M11" s="18" t="s">
        <v>51</v>
      </c>
      <c r="N11" s="18" t="s">
        <v>58</v>
      </c>
      <c r="O11" s="18" t="s">
        <v>30</v>
      </c>
      <c r="P11" s="32"/>
    </row>
    <row r="12" s="1" customFormat="1" ht="124.95" customHeight="1" spans="1:16">
      <c r="A12" s="19">
        <v>6</v>
      </c>
      <c r="B12" s="23" t="s">
        <v>59</v>
      </c>
      <c r="C12" s="21" t="str">
        <f t="shared" si="0"/>
        <v>广西博强建筑科技有限公司鲁板科技园</v>
      </c>
      <c r="D12" s="24" t="s">
        <v>60</v>
      </c>
      <c r="E12" s="25" t="s">
        <v>23</v>
      </c>
      <c r="F12" s="25" t="s">
        <v>33</v>
      </c>
      <c r="G12" s="24" t="s">
        <v>61</v>
      </c>
      <c r="H12" s="25" t="s">
        <v>35</v>
      </c>
      <c r="I12" s="34">
        <v>80000</v>
      </c>
      <c r="J12" s="35">
        <v>10000</v>
      </c>
      <c r="K12" s="34">
        <v>65000</v>
      </c>
      <c r="L12" s="24" t="s">
        <v>50</v>
      </c>
      <c r="M12" s="24" t="s">
        <v>51</v>
      </c>
      <c r="N12" s="24" t="s">
        <v>62</v>
      </c>
      <c r="O12" s="24" t="s">
        <v>30</v>
      </c>
      <c r="P12" s="32"/>
    </row>
    <row r="13" s="1" customFormat="1" ht="124.95" customHeight="1" spans="1:16">
      <c r="A13" s="19">
        <v>7</v>
      </c>
      <c r="B13" s="20" t="s">
        <v>63</v>
      </c>
      <c r="C13" s="21" t="str">
        <f t="shared" si="0"/>
        <v>柳州万洋众创城科技有限公司广西（柳州）万洋众创城项目一期</v>
      </c>
      <c r="D13" s="18" t="s">
        <v>64</v>
      </c>
      <c r="E13" s="22" t="s">
        <v>23</v>
      </c>
      <c r="F13" s="22" t="s">
        <v>33</v>
      </c>
      <c r="G13" s="18" t="s">
        <v>65</v>
      </c>
      <c r="H13" s="22" t="s">
        <v>66</v>
      </c>
      <c r="I13" s="33">
        <v>150000</v>
      </c>
      <c r="J13" s="19">
        <v>3000</v>
      </c>
      <c r="K13" s="33">
        <v>40000</v>
      </c>
      <c r="L13" s="18" t="s">
        <v>67</v>
      </c>
      <c r="M13" s="18" t="s">
        <v>51</v>
      </c>
      <c r="N13" s="18" t="s">
        <v>68</v>
      </c>
      <c r="O13" s="18" t="s">
        <v>30</v>
      </c>
      <c r="P13" s="32"/>
    </row>
    <row r="14" s="1" customFormat="1" ht="50" customHeight="1" spans="1:16">
      <c r="A14" s="13" t="s">
        <v>69</v>
      </c>
      <c r="B14" s="13" t="s">
        <v>70</v>
      </c>
      <c r="C14" s="13" t="str">
        <f t="shared" si="0"/>
        <v>梧州市</v>
      </c>
      <c r="D14" s="17">
        <f>COUNTA(D15:D24)</f>
        <v>10</v>
      </c>
      <c r="E14" s="18"/>
      <c r="F14" s="18"/>
      <c r="G14" s="18"/>
      <c r="H14" s="18"/>
      <c r="I14" s="31">
        <f>SUM(I15:I24)</f>
        <v>574745</v>
      </c>
      <c r="J14" s="31">
        <f>SUM(J15:J24)</f>
        <v>223283.1</v>
      </c>
      <c r="K14" s="31">
        <f>SUM(K15:K24)</f>
        <v>100000</v>
      </c>
      <c r="L14" s="18"/>
      <c r="M14" s="18"/>
      <c r="N14" s="18"/>
      <c r="O14" s="18"/>
      <c r="P14" s="32"/>
    </row>
    <row r="15" s="1" customFormat="1" ht="124.95" customHeight="1" spans="1:16">
      <c r="A15" s="19">
        <v>8</v>
      </c>
      <c r="B15" s="26" t="s">
        <v>71</v>
      </c>
      <c r="C15" s="21" t="str">
        <f t="shared" si="0"/>
        <v>广西梧州安澜防洪排涝工程投资有限公司广西梧州市城市防洪排涝工程莲花山防洪堤工程</v>
      </c>
      <c r="D15" s="18" t="s">
        <v>72</v>
      </c>
      <c r="E15" s="22" t="s">
        <v>73</v>
      </c>
      <c r="F15" s="22" t="s">
        <v>74</v>
      </c>
      <c r="G15" s="18" t="s">
        <v>75</v>
      </c>
      <c r="H15" s="22" t="s">
        <v>76</v>
      </c>
      <c r="I15" s="33">
        <v>21987</v>
      </c>
      <c r="J15" s="19">
        <v>10000</v>
      </c>
      <c r="K15" s="19">
        <v>2000</v>
      </c>
      <c r="L15" s="18" t="s">
        <v>77</v>
      </c>
      <c r="M15" s="18" t="s">
        <v>78</v>
      </c>
      <c r="N15" s="18" t="s">
        <v>79</v>
      </c>
      <c r="O15" s="18" t="s">
        <v>80</v>
      </c>
      <c r="P15" s="36"/>
    </row>
    <row r="16" s="1" customFormat="1" ht="124.95" customHeight="1" spans="1:16">
      <c r="A16" s="19">
        <v>9</v>
      </c>
      <c r="B16" s="20" t="s">
        <v>81</v>
      </c>
      <c r="C16" s="21" t="str">
        <f t="shared" si="0"/>
        <v>广西梧州安澜防洪排涝工程投资有限公司广西西江干流治理梧州市河西防洪堤达标加固工程</v>
      </c>
      <c r="D16" s="18" t="s">
        <v>82</v>
      </c>
      <c r="E16" s="22" t="s">
        <v>73</v>
      </c>
      <c r="F16" s="22" t="s">
        <v>74</v>
      </c>
      <c r="G16" s="18" t="s">
        <v>83</v>
      </c>
      <c r="H16" s="22" t="s">
        <v>76</v>
      </c>
      <c r="I16" s="33">
        <v>59897</v>
      </c>
      <c r="J16" s="19">
        <v>54445</v>
      </c>
      <c r="K16" s="33">
        <v>3000</v>
      </c>
      <c r="L16" s="18" t="s">
        <v>84</v>
      </c>
      <c r="M16" s="18" t="s">
        <v>85</v>
      </c>
      <c r="N16" s="18" t="s">
        <v>79</v>
      </c>
      <c r="O16" s="18" t="s">
        <v>80</v>
      </c>
      <c r="P16" s="32"/>
    </row>
    <row r="17" s="1" customFormat="1" ht="124.95" customHeight="1" spans="1:16">
      <c r="A17" s="19">
        <v>10</v>
      </c>
      <c r="B17" s="20" t="s">
        <v>86</v>
      </c>
      <c r="C17" s="21" t="str">
        <f t="shared" si="0"/>
        <v>梧州市公安局梧州市强制隔离戒毒所建设项目</v>
      </c>
      <c r="D17" s="18" t="s">
        <v>87</v>
      </c>
      <c r="E17" s="22" t="s">
        <v>88</v>
      </c>
      <c r="F17" s="22" t="s">
        <v>89</v>
      </c>
      <c r="G17" s="18" t="s">
        <v>90</v>
      </c>
      <c r="H17" s="22" t="s">
        <v>76</v>
      </c>
      <c r="I17" s="33">
        <v>14732</v>
      </c>
      <c r="J17" s="19">
        <v>8317.91</v>
      </c>
      <c r="K17" s="33">
        <v>2000</v>
      </c>
      <c r="L17" s="18" t="s">
        <v>91</v>
      </c>
      <c r="M17" s="18" t="s">
        <v>92</v>
      </c>
      <c r="N17" s="18" t="s">
        <v>93</v>
      </c>
      <c r="O17" s="18" t="s">
        <v>80</v>
      </c>
      <c r="P17" s="32"/>
    </row>
    <row r="18" s="1" customFormat="1" ht="124.95" customHeight="1" spans="1:16">
      <c r="A18" s="19">
        <v>11</v>
      </c>
      <c r="B18" s="20" t="s">
        <v>94</v>
      </c>
      <c r="C18" s="21" t="str">
        <f t="shared" si="0"/>
        <v>梧州市万源投资有限公司河口至夏郢公路工程</v>
      </c>
      <c r="D18" s="18" t="s">
        <v>95</v>
      </c>
      <c r="E18" s="22" t="s">
        <v>96</v>
      </c>
      <c r="F18" s="22" t="s">
        <v>74</v>
      </c>
      <c r="G18" s="18" t="s">
        <v>97</v>
      </c>
      <c r="H18" s="22" t="s">
        <v>98</v>
      </c>
      <c r="I18" s="33">
        <v>18983</v>
      </c>
      <c r="J18" s="19">
        <v>15000</v>
      </c>
      <c r="K18" s="33">
        <v>4000</v>
      </c>
      <c r="L18" s="18" t="s">
        <v>99</v>
      </c>
      <c r="M18" s="18" t="s">
        <v>100</v>
      </c>
      <c r="N18" s="18" t="s">
        <v>101</v>
      </c>
      <c r="O18" s="18" t="s">
        <v>80</v>
      </c>
      <c r="P18" s="32"/>
    </row>
    <row r="19" s="1" customFormat="1" ht="124.95" customHeight="1" spans="1:16">
      <c r="A19" s="19">
        <v>12</v>
      </c>
      <c r="B19" s="20" t="s">
        <v>102</v>
      </c>
      <c r="C19" s="21" t="str">
        <f>B19</f>
        <v>梧州市红十字会医院苍海医院建设工程</v>
      </c>
      <c r="D19" s="18" t="s">
        <v>103</v>
      </c>
      <c r="E19" s="22" t="s">
        <v>104</v>
      </c>
      <c r="F19" s="22" t="s">
        <v>105</v>
      </c>
      <c r="G19" s="18" t="s">
        <v>106</v>
      </c>
      <c r="H19" s="22" t="s">
        <v>107</v>
      </c>
      <c r="I19" s="33">
        <v>132186</v>
      </c>
      <c r="J19" s="19">
        <v>9320.19</v>
      </c>
      <c r="K19" s="33">
        <v>6000</v>
      </c>
      <c r="L19" s="18" t="s">
        <v>108</v>
      </c>
      <c r="M19" s="18" t="s">
        <v>109</v>
      </c>
      <c r="N19" s="18" t="s">
        <v>110</v>
      </c>
      <c r="O19" s="18" t="s">
        <v>80</v>
      </c>
      <c r="P19" s="37"/>
    </row>
    <row r="20" s="1" customFormat="1" ht="137" customHeight="1" spans="1:16">
      <c r="A20" s="19">
        <v>13</v>
      </c>
      <c r="B20" s="26" t="s">
        <v>111</v>
      </c>
      <c r="C20" s="21" t="str">
        <f>N20&amp;B20</f>
        <v>蒙山县工业集中区泰晖投资开发有限公司蒙山县茧丝绸产业标准厂房及配套设施建设项目</v>
      </c>
      <c r="D20" s="18" t="s">
        <v>112</v>
      </c>
      <c r="E20" s="22" t="s">
        <v>23</v>
      </c>
      <c r="F20" s="22" t="s">
        <v>113</v>
      </c>
      <c r="G20" s="18" t="s">
        <v>114</v>
      </c>
      <c r="H20" s="22" t="s">
        <v>115</v>
      </c>
      <c r="I20" s="33">
        <v>57151</v>
      </c>
      <c r="J20" s="19">
        <v>11200</v>
      </c>
      <c r="K20" s="33">
        <v>10000</v>
      </c>
      <c r="L20" s="18" t="s">
        <v>116</v>
      </c>
      <c r="M20" s="18" t="s">
        <v>117</v>
      </c>
      <c r="N20" s="18" t="s">
        <v>118</v>
      </c>
      <c r="O20" s="18" t="s">
        <v>80</v>
      </c>
      <c r="P20" s="37"/>
    </row>
    <row r="21" s="1" customFormat="1" ht="137" customHeight="1" spans="1:16">
      <c r="A21" s="19">
        <v>14</v>
      </c>
      <c r="B21" s="20" t="s">
        <v>119</v>
      </c>
      <c r="C21" s="21" t="str">
        <f>N21&amp;B21</f>
        <v>梧州市城市建设投资开发有限公司梧州市城区社会停车场及配套综合提升PPP（二期）项目</v>
      </c>
      <c r="D21" s="18" t="s">
        <v>120</v>
      </c>
      <c r="E21" s="19" t="s">
        <v>23</v>
      </c>
      <c r="F21" s="22" t="s">
        <v>70</v>
      </c>
      <c r="G21" s="18" t="s">
        <v>121</v>
      </c>
      <c r="H21" s="22" t="s">
        <v>115</v>
      </c>
      <c r="I21" s="33">
        <v>119736</v>
      </c>
      <c r="J21" s="19">
        <v>28000</v>
      </c>
      <c r="K21" s="33">
        <v>30000</v>
      </c>
      <c r="L21" s="38" t="s">
        <v>122</v>
      </c>
      <c r="M21" s="18" t="s">
        <v>123</v>
      </c>
      <c r="N21" s="18" t="s">
        <v>124</v>
      </c>
      <c r="O21" s="18" t="s">
        <v>80</v>
      </c>
      <c r="P21" s="32"/>
    </row>
    <row r="22" s="1" customFormat="1" ht="124.95" customHeight="1" spans="1:16">
      <c r="A22" s="19">
        <v>15</v>
      </c>
      <c r="B22" s="20" t="s">
        <v>125</v>
      </c>
      <c r="C22" s="21" t="str">
        <f>N22&amp;B22</f>
        <v>苍梧旺甫工业小镇投资开发有限公司苍梧旺甫工业小镇标准厂房及配套设施项目-林业产业加工区标准厂房二期</v>
      </c>
      <c r="D22" s="18" t="s">
        <v>126</v>
      </c>
      <c r="E22" s="19" t="s">
        <v>23</v>
      </c>
      <c r="F22" s="22" t="s">
        <v>127</v>
      </c>
      <c r="G22" s="18" t="s">
        <v>128</v>
      </c>
      <c r="H22" s="22" t="s">
        <v>26</v>
      </c>
      <c r="I22" s="33">
        <v>80965</v>
      </c>
      <c r="J22" s="19">
        <v>50000</v>
      </c>
      <c r="K22" s="33">
        <v>30000</v>
      </c>
      <c r="L22" s="38" t="s">
        <v>129</v>
      </c>
      <c r="M22" s="18" t="s">
        <v>130</v>
      </c>
      <c r="N22" s="18" t="s">
        <v>131</v>
      </c>
      <c r="O22" s="18" t="s">
        <v>80</v>
      </c>
      <c r="P22" s="32"/>
    </row>
    <row r="23" s="1" customFormat="1" ht="124.95" customHeight="1" spans="1:16">
      <c r="A23" s="19">
        <v>16</v>
      </c>
      <c r="B23" s="20"/>
      <c r="C23" s="21" t="s">
        <v>132</v>
      </c>
      <c r="D23" s="18" t="s">
        <v>133</v>
      </c>
      <c r="E23" s="19" t="s">
        <v>134</v>
      </c>
      <c r="F23" s="22" t="s">
        <v>74</v>
      </c>
      <c r="G23" s="18" t="s">
        <v>135</v>
      </c>
      <c r="H23" s="22" t="s">
        <v>136</v>
      </c>
      <c r="I23" s="33">
        <v>39108</v>
      </c>
      <c r="J23" s="19">
        <v>30000</v>
      </c>
      <c r="K23" s="33">
        <v>5000</v>
      </c>
      <c r="L23" s="39" t="s">
        <v>137</v>
      </c>
      <c r="M23" s="38" t="s">
        <v>138</v>
      </c>
      <c r="N23" s="18" t="s">
        <v>139</v>
      </c>
      <c r="O23" s="18" t="s">
        <v>80</v>
      </c>
      <c r="P23" s="32"/>
    </row>
    <row r="24" s="1" customFormat="1" ht="124.95" customHeight="1" spans="1:16">
      <c r="A24" s="19">
        <v>17</v>
      </c>
      <c r="B24" s="20" t="s">
        <v>140</v>
      </c>
      <c r="C24" s="21" t="str">
        <f>N24&amp;B24</f>
        <v>广西欣亿光电科技有限公司半导体器件智能产业园项目</v>
      </c>
      <c r="D24" s="18" t="s">
        <v>141</v>
      </c>
      <c r="E24" s="22" t="s">
        <v>23</v>
      </c>
      <c r="F24" s="22" t="s">
        <v>74</v>
      </c>
      <c r="G24" s="18" t="s">
        <v>142</v>
      </c>
      <c r="H24" s="22" t="s">
        <v>35</v>
      </c>
      <c r="I24" s="33">
        <v>30000</v>
      </c>
      <c r="J24" s="19">
        <v>7000</v>
      </c>
      <c r="K24" s="33">
        <v>8000</v>
      </c>
      <c r="L24" s="18" t="s">
        <v>143</v>
      </c>
      <c r="M24" s="18" t="s">
        <v>144</v>
      </c>
      <c r="N24" s="18" t="s">
        <v>145</v>
      </c>
      <c r="O24" s="18" t="s">
        <v>80</v>
      </c>
      <c r="P24" s="32"/>
    </row>
    <row r="25" s="1" customFormat="1" ht="50" customHeight="1" spans="1:16">
      <c r="A25" s="13" t="s">
        <v>146</v>
      </c>
      <c r="B25" s="13" t="s">
        <v>147</v>
      </c>
      <c r="C25" s="13" t="str">
        <f>N25&amp;B25</f>
        <v>贵港市</v>
      </c>
      <c r="D25" s="17">
        <f>COUNTA(D26:D27)</f>
        <v>2</v>
      </c>
      <c r="E25" s="18"/>
      <c r="F25" s="18"/>
      <c r="G25" s="18"/>
      <c r="H25" s="18"/>
      <c r="I25" s="31">
        <f>SUM(I26:I27)</f>
        <v>78680</v>
      </c>
      <c r="J25" s="31">
        <f>SUM(J26:J27)</f>
        <v>13000</v>
      </c>
      <c r="K25" s="31">
        <f>SUM(K26:K27)</f>
        <v>25000</v>
      </c>
      <c r="L25" s="18"/>
      <c r="M25" s="18"/>
      <c r="N25" s="18"/>
      <c r="O25" s="18"/>
      <c r="P25" s="32"/>
    </row>
    <row r="26" s="1" customFormat="1" ht="124.95" customHeight="1" spans="1:16">
      <c r="A26" s="19">
        <v>18</v>
      </c>
      <c r="B26" s="26" t="s">
        <v>148</v>
      </c>
      <c r="C26" s="21" t="str">
        <f>B26</f>
        <v>桂平市妇幼保健院迁建工程项目</v>
      </c>
      <c r="D26" s="18" t="s">
        <v>149</v>
      </c>
      <c r="E26" s="22" t="s">
        <v>104</v>
      </c>
      <c r="F26" s="22" t="s">
        <v>150</v>
      </c>
      <c r="G26" s="18" t="s">
        <v>151</v>
      </c>
      <c r="H26" s="22" t="s">
        <v>152</v>
      </c>
      <c r="I26" s="33">
        <v>27060</v>
      </c>
      <c r="J26" s="19">
        <v>12000</v>
      </c>
      <c r="K26" s="33">
        <v>5000</v>
      </c>
      <c r="L26" s="18" t="s">
        <v>153</v>
      </c>
      <c r="M26" s="18" t="s">
        <v>154</v>
      </c>
      <c r="N26" s="18" t="s">
        <v>155</v>
      </c>
      <c r="O26" s="18" t="s">
        <v>156</v>
      </c>
      <c r="P26" s="32"/>
    </row>
    <row r="27" s="1" customFormat="1" ht="125" customHeight="1" spans="1:16">
      <c r="A27" s="19">
        <v>19</v>
      </c>
      <c r="B27" s="20" t="s">
        <v>157</v>
      </c>
      <c r="C27" s="21" t="str">
        <f>N27&amp;B27</f>
        <v>平南县城市建设投资有限公司中国（贵港）平南大成工业园纺织服装新区配套建设项目（一期）</v>
      </c>
      <c r="D27" s="18" t="s">
        <v>158</v>
      </c>
      <c r="E27" s="22" t="s">
        <v>23</v>
      </c>
      <c r="F27" s="22" t="s">
        <v>159</v>
      </c>
      <c r="G27" s="18" t="s">
        <v>160</v>
      </c>
      <c r="H27" s="22" t="s">
        <v>115</v>
      </c>
      <c r="I27" s="33">
        <v>51620</v>
      </c>
      <c r="J27" s="19">
        <v>1000</v>
      </c>
      <c r="K27" s="33">
        <v>20000</v>
      </c>
      <c r="L27" s="18" t="s">
        <v>161</v>
      </c>
      <c r="M27" s="18" t="s">
        <v>162</v>
      </c>
      <c r="N27" s="18" t="s">
        <v>163</v>
      </c>
      <c r="O27" s="18" t="s">
        <v>156</v>
      </c>
      <c r="P27" s="32"/>
    </row>
    <row r="28" s="1" customFormat="1" ht="50" customHeight="1" spans="1:16">
      <c r="A28" s="13" t="s">
        <v>164</v>
      </c>
      <c r="B28" s="13" t="s">
        <v>165</v>
      </c>
      <c r="C28" s="13" t="str">
        <f>N28&amp;B28</f>
        <v>百色市</v>
      </c>
      <c r="D28" s="17">
        <f>COUNTA(D29:D29)</f>
        <v>1</v>
      </c>
      <c r="E28" s="18"/>
      <c r="F28" s="18"/>
      <c r="G28" s="18"/>
      <c r="H28" s="18"/>
      <c r="I28" s="31">
        <f>SUM(I29:I29)</f>
        <v>110450</v>
      </c>
      <c r="J28" s="31">
        <f>SUM(J29:J29)</f>
        <v>8800</v>
      </c>
      <c r="K28" s="31">
        <f>SUM(K29:K29)</f>
        <v>8000</v>
      </c>
      <c r="L28" s="18"/>
      <c r="M28" s="18"/>
      <c r="N28" s="18"/>
      <c r="O28" s="18"/>
      <c r="P28" s="32"/>
    </row>
    <row r="29" s="1" customFormat="1" ht="124.95" customHeight="1" spans="1:16">
      <c r="A29" s="19">
        <v>20</v>
      </c>
      <c r="B29" s="20" t="s">
        <v>166</v>
      </c>
      <c r="C29" s="21" t="str">
        <f>N29&amp;B29</f>
        <v>广西田东现代农业投资有限责任公司广西田东农产品加工与物流产业园（二期）项目</v>
      </c>
      <c r="D29" s="18" t="s">
        <v>167</v>
      </c>
      <c r="E29" s="22" t="s">
        <v>168</v>
      </c>
      <c r="F29" s="22" t="s">
        <v>169</v>
      </c>
      <c r="G29" s="18" t="s">
        <v>170</v>
      </c>
      <c r="H29" s="22" t="s">
        <v>171</v>
      </c>
      <c r="I29" s="33">
        <v>110450</v>
      </c>
      <c r="J29" s="19">
        <v>8800</v>
      </c>
      <c r="K29" s="33">
        <v>8000</v>
      </c>
      <c r="L29" s="18" t="s">
        <v>172</v>
      </c>
      <c r="M29" s="18" t="s">
        <v>173</v>
      </c>
      <c r="N29" s="18" t="s">
        <v>174</v>
      </c>
      <c r="O29" s="18" t="s">
        <v>175</v>
      </c>
      <c r="P29" s="32"/>
    </row>
    <row r="30" s="1" customFormat="1" ht="50" customHeight="1" spans="1:16">
      <c r="A30" s="13" t="s">
        <v>176</v>
      </c>
      <c r="B30" s="20"/>
      <c r="C30" s="13" t="s">
        <v>177</v>
      </c>
      <c r="D30" s="17">
        <v>1</v>
      </c>
      <c r="E30" s="22"/>
      <c r="F30" s="22"/>
      <c r="G30" s="18"/>
      <c r="H30" s="22"/>
      <c r="I30" s="31">
        <f>SUM(I31)</f>
        <v>35927</v>
      </c>
      <c r="J30" s="31">
        <f>SUM(J31)</f>
        <v>8640</v>
      </c>
      <c r="K30" s="31">
        <f>SUM(K31)</f>
        <v>5000</v>
      </c>
      <c r="L30" s="18"/>
      <c r="M30" s="18"/>
      <c r="N30" s="18"/>
      <c r="O30" s="18"/>
      <c r="P30" s="32"/>
    </row>
    <row r="31" s="1" customFormat="1" ht="124.95" customHeight="1" spans="1:16">
      <c r="A31" s="19">
        <v>21</v>
      </c>
      <c r="B31" s="20" t="s">
        <v>178</v>
      </c>
      <c r="C31" s="21" t="str">
        <f>N31&amp;B31</f>
        <v>广西宜州经济开发区投资开发建设有限责任公司广西宜州经济开发区茧丝绸产业园标准厂房项目</v>
      </c>
      <c r="D31" s="18" t="s">
        <v>179</v>
      </c>
      <c r="E31" s="22" t="s">
        <v>23</v>
      </c>
      <c r="F31" s="22" t="s">
        <v>180</v>
      </c>
      <c r="G31" s="18" t="s">
        <v>181</v>
      </c>
      <c r="H31" s="22" t="s">
        <v>35</v>
      </c>
      <c r="I31" s="33">
        <v>35927</v>
      </c>
      <c r="J31" s="19">
        <v>8640</v>
      </c>
      <c r="K31" s="33">
        <v>5000</v>
      </c>
      <c r="L31" s="18" t="s">
        <v>182</v>
      </c>
      <c r="M31" s="18" t="s">
        <v>183</v>
      </c>
      <c r="N31" s="18" t="s">
        <v>184</v>
      </c>
      <c r="O31" s="18" t="s">
        <v>185</v>
      </c>
      <c r="P31" s="32"/>
    </row>
  </sheetData>
  <autoFilter ref="A4:GP31">
    <extLst/>
  </autoFilter>
  <sortState ref="A5:Q37">
    <sortCondition ref="O5:O37" customList="南宁市人民政府,柳州市人民政府,桂林市人民政府,梧州市人民政府,北海市人民政府,防城港市人民政府,钦州市人民政府,贵港市人民政府,玉林市人民政府,百色市人民政府,贺州市人民政府,河池市人民政府,来宾市人民政府,崇左市人民政府"/>
  </sortState>
  <mergeCells count="4">
    <mergeCell ref="A1:B1"/>
    <mergeCell ref="A2:P2"/>
    <mergeCell ref="O3:P3"/>
    <mergeCell ref="A5:C5"/>
  </mergeCells>
  <conditionalFormatting sqref="D10">
    <cfRule type="duplicateValues" dxfId="0" priority="1"/>
  </conditionalFormatting>
  <conditionalFormatting sqref="D31">
    <cfRule type="duplicateValues" dxfId="0" priority="3"/>
  </conditionalFormatting>
  <pageMargins left="0.432638888888889" right="0.354166666666667" top="0.354166666666667" bottom="0.354166666666667" header="0.297916666666667" footer="0.297916666666667"/>
  <pageSetup paperSize="8" scale="61" fitToHeight="0" orientation="landscape"/>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按责任单位分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莫鑫</cp:lastModifiedBy>
  <dcterms:created xsi:type="dcterms:W3CDTF">2020-12-21T22:08:00Z</dcterms:created>
  <dcterms:modified xsi:type="dcterms:W3CDTF">2022-10-27T03:38:09Z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y fmtid="{D5CDD505-2E9C-101B-9397-08002B2CF9AE}" pid="3" name="ICV">
    <vt:lpwstr>A4B6BFFE0E7743738306F7BD20FEA0BF</vt:lpwstr>
  </property>
  <property fmtid="{D5CDD505-2E9C-101B-9397-08002B2CF9AE}" pid="4" name="KSOReadingLayout">
    <vt:bool>true</vt:bool>
  </property>
</Properties>
</file>