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980" activeTab="0"/>
  </bookViews>
  <sheets>
    <sheet name="Sheet1" sheetId="1" r:id="rId1"/>
    <sheet name="Sheet2" sheetId="2" r:id="rId2"/>
    <sheet name="Sheet3" sheetId="3" r:id="rId3"/>
  </sheets>
  <externalReferences>
    <externalReference r:id="rId6"/>
  </externalReferences>
  <definedNames>
    <definedName name="_xlnm.Print_Area" localSheetId="0">'Sheet1'!$A$1:$P$44</definedName>
    <definedName name="_xlnm.Print_Titles" localSheetId="0">'Sheet1'!$4:$4</definedName>
    <definedName name="_xlnm._FilterDatabase" localSheetId="0" hidden="1">'Sheet1'!$A$4:$O$44</definedName>
  </definedNames>
  <calcPr fullCalcOnLoad="1"/>
</workbook>
</file>

<file path=xl/sharedStrings.xml><?xml version="1.0" encoding="utf-8"?>
<sst xmlns="http://schemas.openxmlformats.org/spreadsheetml/2006/main" count="327" uniqueCount="248">
  <si>
    <t>附件1</t>
  </si>
  <si>
    <t>2021年第四批自治区层面统筹推进重大项目（新开工）进度目标责任表</t>
  </si>
  <si>
    <t>单位：万元</t>
  </si>
  <si>
    <t>序号</t>
  </si>
  <si>
    <t>项目名称</t>
  </si>
  <si>
    <t>项目代码</t>
  </si>
  <si>
    <t>项目分类</t>
  </si>
  <si>
    <t>主要建设内容及规模</t>
  </si>
  <si>
    <t>建设地点</t>
  </si>
  <si>
    <t>建设起止年限</t>
  </si>
  <si>
    <t>开工月份</t>
  </si>
  <si>
    <t>总投资</t>
  </si>
  <si>
    <t>2021年计划投资</t>
  </si>
  <si>
    <t>截至申报前前期工作进展情况</t>
  </si>
  <si>
    <r>
      <t>2021年</t>
    </r>
    <r>
      <rPr>
        <b/>
        <sz val="18"/>
        <rFont val="宋体"/>
        <family val="0"/>
      </rPr>
      <t>底</t>
    </r>
    <r>
      <rPr>
        <b/>
        <sz val="18"/>
        <rFont val="宋体"/>
        <family val="0"/>
      </rPr>
      <t>工程形象进度目标</t>
    </r>
  </si>
  <si>
    <t>项目业主</t>
  </si>
  <si>
    <t>责任单位</t>
  </si>
  <si>
    <t>备注</t>
  </si>
  <si>
    <t>合计</t>
  </si>
  <si>
    <t>广西交通投资集团有限公司梧州-乐业公路乐业至望谟（乐业段）</t>
  </si>
  <si>
    <t>2020-450000-48-01-020172</t>
  </si>
  <si>
    <t>高速公路</t>
  </si>
  <si>
    <t>主线全长58.8公里，路基宽度26米，双向4车道，设置3处互通式立交。</t>
  </si>
  <si>
    <t>乐业县</t>
  </si>
  <si>
    <t>2021-2024年</t>
  </si>
  <si>
    <t>已完成初设、环评批复，取得用地预审与选址意见书。</t>
  </si>
  <si>
    <t>完成施工图设计100%，征拆工程70%，临建工程50%，路基工程40%，桥涵工程15%，隧道工程10%。</t>
  </si>
  <si>
    <t>广西交通投资集团有限公司</t>
  </si>
  <si>
    <t>自治区交通运输厅</t>
  </si>
  <si>
    <t/>
  </si>
  <si>
    <t>南宁市武鸣区第一人民医院新建项目</t>
  </si>
  <si>
    <t>2019-450122-83-01-013634</t>
  </si>
  <si>
    <t>卫生事业</t>
  </si>
  <si>
    <t>总建筑面积7万平方米，建设规模为499张床位，建设急诊综合楼、医技楼、住院综合楼。</t>
  </si>
  <si>
    <t>武鸣区</t>
  </si>
  <si>
    <t>已完成初设、环评批复，取得建设用地规划许可证。</t>
  </si>
  <si>
    <t>主体结构封顶。</t>
  </si>
  <si>
    <t>南宁市武鸣区第一人民医院</t>
  </si>
  <si>
    <t>南宁市人民政府</t>
  </si>
  <si>
    <t>南宁华强产业投资有限公司调味品产业园·华强聚源标准厂房（25号地块）项目</t>
  </si>
  <si>
    <t>2020-450113-47-01-035130</t>
  </si>
  <si>
    <t>食品工业</t>
  </si>
  <si>
    <t>总建筑面积约5万平方米，建设7栋单层厂房、4栋综合楼。</t>
  </si>
  <si>
    <t>东盟经开区</t>
  </si>
  <si>
    <t>2021-2023年</t>
  </si>
  <si>
    <t>已完成初设批复，取得建设用地规划许可证、施工许可证、环境影响登记表。</t>
  </si>
  <si>
    <t>开展厂房及3、4号综合楼建设。</t>
  </si>
  <si>
    <t>南宁华强产业投资有限公司</t>
  </si>
  <si>
    <t>柳州市人民政府</t>
  </si>
  <si>
    <t>广西美王电器科技有限公司小家电生产项目</t>
  </si>
  <si>
    <t>2020-450206-38-03-028188</t>
  </si>
  <si>
    <t>机械工业</t>
  </si>
  <si>
    <t>总建筑面积2.4万平方米，建设智能小家电产品及其配件等产品生产线。</t>
  </si>
  <si>
    <t>柳江区</t>
  </si>
  <si>
    <t>已完成备案、环评批复，取得建设用地规划许可证、建筑工程施工许可证。</t>
  </si>
  <si>
    <t>开展一期厂房建设。</t>
  </si>
  <si>
    <t>广西美王电器科技有限公司</t>
  </si>
  <si>
    <t>柳州市丰预泰产业园管理有限公司柳州顺丰创新产业园</t>
  </si>
  <si>
    <t>2020-450206-59-03-030241</t>
  </si>
  <si>
    <t>商贸流通</t>
  </si>
  <si>
    <t>总建筑面积8.5万平方米,建设电商企业中心、商务配套中心、顺丰智能分拣中心、顺丰智能云仓、顺丰高端仓等。</t>
  </si>
  <si>
    <t>已完成备案，取得土地成交确认书、环境影响登记表、施工许可证。</t>
  </si>
  <si>
    <t>完成总工程量50%。</t>
  </si>
  <si>
    <t>柳州市丰预泰产业园管理有限公司</t>
  </si>
  <si>
    <t>柳城牧原农牧有限公司柳城二场生猪养殖项目</t>
  </si>
  <si>
    <t>2020-450222-03-03-007750</t>
  </si>
  <si>
    <t>畜牧业</t>
  </si>
  <si>
    <t>总建筑面积18.14万平方米，建设年出栏10万头商品猪的楼房猪舍1栋、年出栏5万头商品猪的平铺猪舍及其他配套设施。</t>
  </si>
  <si>
    <t>柳城县</t>
  </si>
  <si>
    <t>2021-2022年</t>
  </si>
  <si>
    <t>已完成备案，取得设施农用地批复、环评批复、土地租赁合同、施工合同。</t>
  </si>
  <si>
    <t>完成总工程量45%。</t>
  </si>
  <si>
    <t>柳城牧原农牧有限公司</t>
  </si>
  <si>
    <t>广西桂垦盛塘牧业有限公司伏虎猪场建设项目</t>
  </si>
  <si>
    <t>2020-450222-03-03-040359</t>
  </si>
  <si>
    <t>总建筑面积28.6万平方米，新建母猪场、后备舍、隔离舍、公猪舍及人畜饮用水工程、污水处理站等配套设施。</t>
  </si>
  <si>
    <t>已完成备案，取得施工合同、设施农用地批复、环评批复。</t>
  </si>
  <si>
    <t>完成总工程量20%。</t>
  </si>
  <si>
    <t>广西桂垦盛塘牧业有限公司</t>
  </si>
  <si>
    <t>柳州海螺创业环境科技有限责任公司柳州市鹿寨县生活垃圾焚烧发电项目（一期）</t>
  </si>
  <si>
    <t>2020-450200-44-02-047520</t>
  </si>
  <si>
    <t>垃圾处理</t>
  </si>
  <si>
    <t>规划建设规模400吨/日，年处理生活垃圾量14.6万吨，建设垃圾焚烧和发电系统、垃圾接收处理及助燃系统等。</t>
  </si>
  <si>
    <t>鹿寨县</t>
  </si>
  <si>
    <t>已完成核准、环评、社稳批复，取得建设用地规划许可证。</t>
  </si>
  <si>
    <t>完成项目总工程量60%。</t>
  </si>
  <si>
    <t>柳州海螺创业环境科技有限责任公司</t>
  </si>
  <si>
    <t>广西大自然智能家居有限公司年产2000万平方米木地板项目</t>
  </si>
  <si>
    <t>2103-450223-04-01-616856</t>
  </si>
  <si>
    <t>造纸与木材加工业</t>
  </si>
  <si>
    <t>总建筑面积18万平方米，建设生产车间、办公楼、综合楼、车间辅助用房、其他配套用房。</t>
  </si>
  <si>
    <t>已完成备案，取得不动产权证、建设工程规划许可证、环境影响登记表、建筑工程施工许可证。</t>
  </si>
  <si>
    <t>完成总工程量30%。</t>
  </si>
  <si>
    <t>广西大自然智能家居有限公司</t>
  </si>
  <si>
    <t>桂林市人民政府</t>
  </si>
  <si>
    <t>荔浦隆赢食品科技开发有限公司荔浦芋等果蔬农产品深加工及冷库建设项目</t>
  </si>
  <si>
    <t>2108-450331-04-01-478652</t>
  </si>
  <si>
    <t>改建厂房8000平方米，新建荔浦芋等果蔬农产品深加工生产线5条，建设高、低温冷库，配套建设信息化管理系统平台等附属工程。</t>
  </si>
  <si>
    <t>荔浦市</t>
  </si>
  <si>
    <t>已完成备案、环评批复，取得不动产权证、节能登记表。</t>
  </si>
  <si>
    <t>完成厂房装修改造，完成部分生产线的设备购置及安装调试。</t>
  </si>
  <si>
    <t>荔浦隆赢食品科技开发有限公司</t>
  </si>
  <si>
    <t>桂林市青龙潭水利建设投资有限公司广西桂林市长塘水库淹没永福—龙江地方（X700-X138）复建暨环湖旅游通道工程</t>
  </si>
  <si>
    <t>2020-450326-48-01-049930</t>
  </si>
  <si>
    <t>其他交通设施</t>
  </si>
  <si>
    <t>全标段路线全长约28公里，共设桥梁2215米/15座，公路等级按三级公路标准，路基宽度为8.5米，路面宽为7米。</t>
  </si>
  <si>
    <t>永福县</t>
  </si>
  <si>
    <t>已完成可研、环评批复，取得选址意见。</t>
  </si>
  <si>
    <t>完成施工招标手续，实现项目开工建设。</t>
  </si>
  <si>
    <t>桂林市青龙潭水利建设投资有限公司</t>
  </si>
  <si>
    <t>灵川县甘棠江城市建设投资有限责任公司桂林高铁经济产业园潭下机械制造园标准厂房及配套基础设施建设项目（一期）</t>
  </si>
  <si>
    <t>2101-450323-04-01-618379</t>
  </si>
  <si>
    <t>总建筑面积6.7万平方米，分为四个地块，建设标准厂房、科技研发中心、宿舍楼及配套用房，3条连接道路。</t>
  </si>
  <si>
    <t>灵川县</t>
  </si>
  <si>
    <t>已完成可研、环评批复，取得用地预审与选址意见书。</t>
  </si>
  <si>
    <t>完成项目B地块内标准厂房建设，A、D地块开工建设，C地块完成土地出让。</t>
  </si>
  <si>
    <t>灵川县甘棠江城市建设投资有限责任公司</t>
  </si>
  <si>
    <t>桂林华网智能信息股份有限公司3#A座、B座研发生产车间、9#办公生产车间、8#宿舍楼</t>
  </si>
  <si>
    <t>2020-450305-39-03-045341</t>
  </si>
  <si>
    <t>电子信息工业</t>
  </si>
  <si>
    <t>总建筑面积2.2万平方米，建设2栋六层生产车间、1栋5层的办公及生产车间、1栋6层的宿舍楼。</t>
  </si>
  <si>
    <t>七星区</t>
  </si>
  <si>
    <t>已完成备案、环评批复，取得不动产权证、建设用地规划许可证。</t>
  </si>
  <si>
    <t>实现项目动工。</t>
  </si>
  <si>
    <t>桂林华网智能信息股份有限公司</t>
  </si>
  <si>
    <t>桂林德群快捷电子有限公司双面多层快捷线路板生产线项目</t>
  </si>
  <si>
    <t>2106-450331-04-01-942169</t>
  </si>
  <si>
    <t>租赁标准厂房1.5万平方米，购买数控钻孔机、自动沉铜线、自动图形电镀线、真空蚀刻机等设备，共建两条双面多层快捷线路板生产线。</t>
  </si>
  <si>
    <t>已完成备案、厂房租赁合同、节能登记表、环评批复。</t>
  </si>
  <si>
    <t>桂林德群快捷电子有限公司</t>
  </si>
  <si>
    <t>桂林桂柳生物饲料有限公司1500万只/年肉禽屠宰项目</t>
  </si>
  <si>
    <t>2019-450313-03-03-042532</t>
  </si>
  <si>
    <t>总建筑面积1.8万平方米，建设屠宰厂房、烘干厂房、综合办公楼，以及配套附属设施。</t>
  </si>
  <si>
    <t>桂林经济技术开发区</t>
  </si>
  <si>
    <t>已完成备案、环评批复，取得不动产权证。</t>
  </si>
  <si>
    <t>完成厂房、办公楼地基基础建设。</t>
  </si>
  <si>
    <t>桂林桂柳生物饲料有限公司</t>
  </si>
  <si>
    <t>国家管网集团新疆煤制天然气外输管道有限责任公司新疆煤制天然气外输管道广西支干线工程（广西段）</t>
  </si>
  <si>
    <t>2017-000052-57-02-000048</t>
  </si>
  <si>
    <t>基础设施</t>
  </si>
  <si>
    <t>总长463公里，全线共设工艺站场3座，线路截断阀室23座。</t>
  </si>
  <si>
    <t>桂林市</t>
  </si>
  <si>
    <t>已完成核准批复、用地预审批复、规划选址、节能审查批复、水保批复、环评批复。</t>
  </si>
  <si>
    <t>完成清点补偿、扫线88.4公里，组对焊接78.4公里，下沟回填60.7公里。</t>
  </si>
  <si>
    <t>国家管网集团新疆煤制天然气外输管道有限责任公司</t>
  </si>
  <si>
    <t>贵港市人民政府</t>
  </si>
  <si>
    <t>广西华久家居有限公司年产260万套高端家居用品及电子商务项目</t>
  </si>
  <si>
    <t>2018-450800-41-03-023767</t>
  </si>
  <si>
    <t>总建筑面积约3万平方米，引进生产设备35台，建成2条生产线，建设生产车间、仓库、办公楼、电商楼等配套工程。</t>
  </si>
  <si>
    <t>贵港市</t>
  </si>
  <si>
    <t>已完成备案、环境影响登记表，取得建设用地规划许可证、不动产权证。</t>
  </si>
  <si>
    <t>建设厂房及办公楼主体工程。</t>
  </si>
  <si>
    <t>广西华久家居有限公司</t>
  </si>
  <si>
    <t>贵港市品德木业有限公司年产20万套高档板式家具项目</t>
  </si>
  <si>
    <t>2019-450803-20-03-004810</t>
  </si>
  <si>
    <t>总建筑面积2.3万平方米，建设生产车间、产品检测楼、垃圾收集站、配电房、水泵房出入口。</t>
  </si>
  <si>
    <t>港南区</t>
  </si>
  <si>
    <t>已完成备案、环评批复，取得建设工程规划许可证。</t>
  </si>
  <si>
    <t>建设2栋生产车间。</t>
  </si>
  <si>
    <t>贵港市品德木业有限公司</t>
  </si>
  <si>
    <t>贵港市皓宏木业有限公司年产20万套高端免漆板式家具建设项目</t>
  </si>
  <si>
    <t>2020-450800-21-03-036930</t>
  </si>
  <si>
    <t>总建筑面积约0.8万平方米，建设厂房、仓库、业务办公用房及其他配套设施。</t>
  </si>
  <si>
    <t>已完成备案、环评批复，取得建设用地规划许可证。</t>
  </si>
  <si>
    <t>建设厂房、办公楼。</t>
  </si>
  <si>
    <t>贵港市皓宏木业有限公司</t>
  </si>
  <si>
    <t>广西贵港智升木业有限公司年产8万立方米实木多层生态家具板建设项目</t>
  </si>
  <si>
    <t>2104-450803-04-01-842557</t>
  </si>
  <si>
    <t>总建筑面积3.8万平方米，建设车间、仓库、办公综合楼、门卫室等辅助用房。</t>
  </si>
  <si>
    <t>进行厂房建设。</t>
  </si>
  <si>
    <t>广西贵港智升木业有限公司</t>
  </si>
  <si>
    <t>广西中桥木业有限公司年产5万立方米三聚氰胺板项目</t>
  </si>
  <si>
    <t>2018-450803-20-03-037789</t>
  </si>
  <si>
    <t>总建筑面积3.6万平方米，建设生产车间、仓库、办公综合楼、辅助用房。</t>
  </si>
  <si>
    <t>已完成备案、环评批复，取得用地规划许可证。</t>
  </si>
  <si>
    <t>广西中桥木业有限公司</t>
  </si>
  <si>
    <t>广西茵诺圣药业有限公司高端医药中间体、医药原料药和医药制剂项目</t>
  </si>
  <si>
    <t>2020-450804-27-03-016103</t>
  </si>
  <si>
    <t>生物医药</t>
  </si>
  <si>
    <t>建设医药中间体合成车间、医药生产线、综合办公楼及其他配套设施等。</t>
  </si>
  <si>
    <t>覃塘区</t>
  </si>
  <si>
    <t>完成部分厂房基础建设。</t>
  </si>
  <si>
    <t>广西茵诺圣药业有限公司</t>
  </si>
  <si>
    <t>玉林市人民政府</t>
  </si>
  <si>
    <t>中广核兴业风力发电有限公司中广核兴业北市风电场项目</t>
  </si>
  <si>
    <t>2020-450000-44-02-024070</t>
  </si>
  <si>
    <t>新能源</t>
  </si>
  <si>
    <t>装机容量130兆瓦，新建一座110千伏升压站。</t>
  </si>
  <si>
    <t>兴业县</t>
  </si>
  <si>
    <t>已完成核准、接入系统、林地、环评、水保、地灾、压矿、社稳等批复，取得用地预审与选址意见书。</t>
  </si>
  <si>
    <t>完成部分风机安装。</t>
  </si>
  <si>
    <t>中广核兴业风力发电有限公司</t>
  </si>
  <si>
    <t>广西容县乔丰家具有限公司弯板，中高端成品椅生产及配套项目</t>
  </si>
  <si>
    <t>2020-450921-20-03-039182</t>
  </si>
  <si>
    <t>建材工业</t>
  </si>
  <si>
    <t>曲木板深加工，建设五金、泡棉、中高端成品椅生产线及配套产品加工。</t>
  </si>
  <si>
    <t>容县</t>
  </si>
  <si>
    <t>已完成备案、环评批复，取得建设用地使用权出让合同。</t>
  </si>
  <si>
    <t>进行桩基建设。</t>
  </si>
  <si>
    <t>广西容县乔丰家具有限公司</t>
  </si>
  <si>
    <t>北流市农城建设发展有限公司北流市三环南路九代片区道路配套工程</t>
  </si>
  <si>
    <t>2020-450981-48-01-008038</t>
  </si>
  <si>
    <t>道路及桥梁</t>
  </si>
  <si>
    <t>建设道路全长约2公里，宽度38米，设计车速50公里/小时，采用沥青混凝土路面。</t>
  </si>
  <si>
    <t>北流市</t>
  </si>
  <si>
    <t>已完成可研批复、环评备案，取得建设工程规划许可证。</t>
  </si>
  <si>
    <t>部分路段开展水稳层施工。</t>
  </si>
  <si>
    <t>北流市农城建设发展有限公司</t>
  </si>
  <si>
    <t>平果市交通投资有限责任公司平果市农民工返乡创业产业基地（二期）</t>
  </si>
  <si>
    <t>2101-451023-04-01-439901</t>
  </si>
  <si>
    <t>总建筑面积2.6万平方米，建设工业园区办公楼、3栋商务展示楼、1栋综合楼等设施及配套道路工程。</t>
  </si>
  <si>
    <t>平果市</t>
  </si>
  <si>
    <t>已完成可研批复、环评批复，取得不动产权证。</t>
  </si>
  <si>
    <t>进行土石方开挖基础建设。</t>
  </si>
  <si>
    <t>平果市交通投资有限责任公司</t>
  </si>
  <si>
    <t>百色市人民政府</t>
  </si>
  <si>
    <t>百色亿丰置业有限公司亿丰百色国际商业博览城二期项目</t>
  </si>
  <si>
    <t>2105-451000-04-01-340514</t>
  </si>
  <si>
    <t>总建筑面积10万平方米，建设汽车贸易专业市场、办公楼及服务中心。</t>
  </si>
  <si>
    <t>右江区</t>
  </si>
  <si>
    <t>已完成备案，取得国有建设用地使用权出让合同。</t>
  </si>
  <si>
    <t>完成1号楼封顶。</t>
  </si>
  <si>
    <t>百色亿丰置业有限公司</t>
  </si>
  <si>
    <t>贺州中恒电子有限公司新建厂区项目</t>
  </si>
  <si>
    <t>2019-451100-39-03-018181</t>
  </si>
  <si>
    <t>新一代信息技术</t>
  </si>
  <si>
    <t>总建筑面积5万平方米，建设厂房2栋、综合楼1栋。</t>
  </si>
  <si>
    <t>贺州市</t>
  </si>
  <si>
    <t>已完成备案，取得建设用地使用权出让合同、环境影响登记表、建设工程施工许可证。</t>
  </si>
  <si>
    <t>完成部分厂房及配套基础设施建设。</t>
  </si>
  <si>
    <t>贺州中恒电子有限公司</t>
  </si>
  <si>
    <t>贺州市人民政府</t>
  </si>
  <si>
    <t>贺州晋锋五金制品有限公司新建厂区项目</t>
  </si>
  <si>
    <t>2020-451122-41-03-063989</t>
  </si>
  <si>
    <t>建设电脑用散热风扇、散热片、散热器、电脑周边产品、五金制品、塑胶制品、铝制品、模具生产线。</t>
  </si>
  <si>
    <t>钟山县</t>
  </si>
  <si>
    <t>已完成备案，取得建设用地使用权出让合同、环境影响登记表、建设工程施工许可证（3#厂房）。</t>
  </si>
  <si>
    <t>开展3#厂房及配套设施基础建设工作。</t>
  </si>
  <si>
    <t>贺州晋锋五金制品有限公司</t>
  </si>
  <si>
    <t>来宾市人民政府</t>
  </si>
  <si>
    <t>广西海螺环境科技有限公司年产3.2万立方米（首期1.5万立方米）SCR脱硝催化剂项目</t>
  </si>
  <si>
    <t>2019-451309-32-03-001168</t>
  </si>
  <si>
    <t>石化工业</t>
  </si>
  <si>
    <t>总建筑面积约3.5万平方米，建设主厂房车间、回收再生车间、五金库、润滑油暂存库、单乙醇胺暂存库等辅助设施，达产后年产3.2万立方米SCR脱硝催化剂。</t>
  </si>
  <si>
    <t>来宾市工业园区</t>
  </si>
  <si>
    <t>已完成备案、环评批复、节能批复，取得建设用地规划许可证、施工许可证。</t>
  </si>
  <si>
    <t>完成主体工程建设。</t>
  </si>
  <si>
    <t>广西海螺环境科技有限公司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</si>
</sst>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0.00_ "/>
  </numFmts>
  <fonts count="54">
    <font>
      <sz val="12"/>
      <name val="宋体"/>
      <family val="0"/>
    </font>
    <font>
      <sz val="11"/>
      <color indexed="8"/>
      <name val="宋体"/>
      <family val="0"/>
    </font>
    <font>
      <b/>
      <sz val="11"/>
      <color indexed="8"/>
      <name val="宋体"/>
      <family val="0"/>
    </font>
    <font>
      <sz val="11"/>
      <name val="宋体"/>
      <family val="0"/>
    </font>
    <font>
      <sz val="18"/>
      <color indexed="8"/>
      <name val="宋体"/>
      <family val="0"/>
    </font>
    <font>
      <sz val="16"/>
      <name val="宋体"/>
      <family val="0"/>
    </font>
    <font>
      <sz val="28"/>
      <name val="方正小标宋简体"/>
      <family val="4"/>
    </font>
    <font>
      <b/>
      <sz val="18"/>
      <name val="宋体"/>
      <family val="0"/>
    </font>
    <font>
      <b/>
      <sz val="16"/>
      <name val="宋体"/>
      <family val="0"/>
    </font>
    <font>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8"/>
      <color indexed="8"/>
      <name val="Calibri"/>
      <family val="0"/>
    </font>
    <font>
      <sz val="16"/>
      <name val="Calibri"/>
      <family val="0"/>
    </font>
    <font>
      <sz val="11"/>
      <name val="Calibri"/>
      <family val="0"/>
    </font>
    <font>
      <b/>
      <sz val="18"/>
      <name val="Calibri"/>
      <family val="0"/>
    </font>
    <font>
      <b/>
      <sz val="16"/>
      <name val="Calibri"/>
      <family val="0"/>
    </font>
    <font>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6">
    <xf numFmtId="0" fontId="0" fillId="0" borderId="0" xfId="0"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3" fillId="0" borderId="0" xfId="0" applyFont="1" applyFill="1" applyBorder="1" applyAlignment="1">
      <alignment vertical="center"/>
    </xf>
    <xf numFmtId="0" fontId="33" fillId="0" borderId="0" xfId="0" applyFont="1" applyFill="1" applyAlignment="1">
      <alignment vertical="center"/>
    </xf>
    <xf numFmtId="0" fontId="0" fillId="0" borderId="0" xfId="0" applyFill="1" applyAlignment="1">
      <alignment vertical="center"/>
    </xf>
    <xf numFmtId="0" fontId="33" fillId="0" borderId="0" xfId="0" applyFont="1" applyFill="1" applyBorder="1" applyAlignment="1">
      <alignment horizontal="left" vertical="center"/>
    </xf>
    <xf numFmtId="0" fontId="33" fillId="0" borderId="0" xfId="0" applyNumberFormat="1" applyFont="1" applyFill="1" applyBorder="1" applyAlignment="1">
      <alignment horizontal="center" vertical="center"/>
    </xf>
    <xf numFmtId="0" fontId="48" fillId="0" borderId="0" xfId="0" applyFont="1" applyFill="1" applyBorder="1" applyAlignment="1">
      <alignment horizontal="left" vertical="center" wrapText="1"/>
    </xf>
    <xf numFmtId="0" fontId="48" fillId="0" borderId="0" xfId="0" applyFont="1" applyFill="1" applyBorder="1" applyAlignment="1">
      <alignment vertical="center" wrapText="1"/>
    </xf>
    <xf numFmtId="0" fontId="33" fillId="0" borderId="0" xfId="0" applyFont="1" applyFill="1" applyBorder="1" applyAlignment="1">
      <alignment vertical="center"/>
    </xf>
    <xf numFmtId="0" fontId="49"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49" fillId="0" borderId="0" xfId="0" applyNumberFormat="1" applyFont="1" applyFill="1" applyAlignment="1">
      <alignment horizontal="center" vertical="center"/>
    </xf>
    <xf numFmtId="0" fontId="51"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vertical="center" wrapText="1"/>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176" fontId="49"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52"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76" fontId="5"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49" fillId="0" borderId="9" xfId="0" applyFont="1" applyFill="1" applyBorder="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0" fontId="53" fillId="0" borderId="0" xfId="0" applyFont="1" applyFill="1" applyBorder="1" applyAlignment="1">
      <alignment horizontal="left" vertical="center" wrapText="1"/>
    </xf>
    <xf numFmtId="0" fontId="53" fillId="0" borderId="0" xfId="0" applyFont="1" applyFill="1" applyBorder="1" applyAlignment="1">
      <alignment vertical="center" wrapText="1"/>
    </xf>
    <xf numFmtId="0" fontId="49" fillId="0" borderId="0" xfId="0" applyNumberFormat="1" applyFont="1" applyFill="1" applyAlignment="1">
      <alignment horizontal="right" vertical="center"/>
    </xf>
    <xf numFmtId="0" fontId="49" fillId="0" borderId="0" xfId="0" applyNumberFormat="1" applyFont="1" applyFill="1" applyAlignment="1">
      <alignment vertical="center"/>
    </xf>
    <xf numFmtId="0" fontId="51" fillId="0" borderId="10" xfId="0" applyFont="1" applyFill="1" applyBorder="1" applyAlignment="1">
      <alignment horizontal="center" vertical="center" wrapText="1"/>
    </xf>
    <xf numFmtId="177" fontId="52" fillId="0" borderId="9"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7" fillId="0" borderId="9" xfId="0" applyFont="1" applyFill="1" applyBorder="1" applyAlignment="1">
      <alignment vertical="center"/>
    </xf>
    <xf numFmtId="0" fontId="33" fillId="0" borderId="9" xfId="0" applyFont="1" applyFill="1" applyBorder="1" applyAlignment="1">
      <alignment vertical="center"/>
    </xf>
    <xf numFmtId="177" fontId="49" fillId="0" borderId="9" xfId="0" applyNumberFormat="1" applyFont="1" applyFill="1" applyBorder="1" applyAlignment="1">
      <alignment horizontal="center" vertical="center" wrapText="1"/>
    </xf>
    <xf numFmtId="178" fontId="49" fillId="0" borderId="9" xfId="0" applyNumberFormat="1" applyFont="1" applyFill="1" applyBorder="1" applyAlignment="1">
      <alignment horizontal="left" vertical="center" wrapText="1"/>
    </xf>
    <xf numFmtId="0" fontId="3" fillId="0" borderId="9" xfId="0" applyFont="1" applyFill="1" applyBorder="1" applyAlignment="1">
      <alignment vertical="center"/>
    </xf>
    <xf numFmtId="0" fontId="33" fillId="0" borderId="10" xfId="0" applyFont="1" applyFill="1" applyBorder="1" applyAlignment="1">
      <alignment vertical="center"/>
    </xf>
    <xf numFmtId="0" fontId="49" fillId="0" borderId="10" xfId="0"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0" fontId="3" fillId="0" borderId="10" xfId="0" applyFont="1" applyFill="1" applyBorder="1" applyAlignment="1">
      <alignment vertical="center"/>
    </xf>
    <xf numFmtId="0" fontId="0" fillId="0" borderId="9" xfId="0" applyFill="1" applyBorder="1" applyAlignment="1">
      <alignment vertical="center"/>
    </xf>
    <xf numFmtId="0" fontId="53" fillId="0" borderId="10" xfId="0" applyFont="1" applyFill="1" applyBorder="1" applyAlignment="1">
      <alignment vertical="center" wrapText="1"/>
    </xf>
    <xf numFmtId="177" fontId="8"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xf>
    <xf numFmtId="0" fontId="47"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7">
          <cell r="L7" t="str">
            <v>南宁市人民政府</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2"/>
  <sheetViews>
    <sheetView tabSelected="1" zoomScale="55" zoomScaleNormal="55" zoomScaleSheetLayoutView="55" workbookViewId="0" topLeftCell="A1">
      <pane ySplit="4" topLeftCell="A7" activePane="bottomLeft" state="frozen"/>
      <selection pane="bottomLeft" activeCell="E10" sqref="E10"/>
    </sheetView>
  </sheetViews>
  <sheetFormatPr defaultColWidth="9.00390625" defaultRowHeight="14.25"/>
  <cols>
    <col min="1" max="1" width="5.875" style="2" customWidth="1"/>
    <col min="2" max="2" width="31.125" style="7" customWidth="1"/>
    <col min="3" max="3" width="14.75390625" style="7" customWidth="1"/>
    <col min="4" max="4" width="8.25390625" style="2" customWidth="1"/>
    <col min="5" max="5" width="43.125" style="7" customWidth="1"/>
    <col min="6" max="6" width="10.25390625" style="7" customWidth="1"/>
    <col min="7" max="7" width="11.875" style="7" customWidth="1"/>
    <col min="8" max="8" width="9.25390625" style="8" customWidth="1"/>
    <col min="9" max="9" width="13.375" style="2" customWidth="1"/>
    <col min="10" max="10" width="14.375" style="2" customWidth="1"/>
    <col min="11" max="11" width="29.25390625" style="7" customWidth="1"/>
    <col min="12" max="12" width="24.50390625" style="7" customWidth="1"/>
    <col min="13" max="13" width="16.375" style="7" customWidth="1"/>
    <col min="14" max="14" width="12.25390625" style="9" customWidth="1"/>
    <col min="15" max="15" width="7.625" style="10" hidden="1" customWidth="1"/>
    <col min="16" max="16" width="5.00390625" style="11" customWidth="1"/>
    <col min="17" max="249" width="9.00390625" style="1" customWidth="1"/>
  </cols>
  <sheetData>
    <row r="1" spans="1:16" s="1" customFormat="1" ht="39" customHeight="1">
      <c r="A1" s="12" t="s">
        <v>0</v>
      </c>
      <c r="B1" s="12"/>
      <c r="C1" s="13"/>
      <c r="D1" s="14"/>
      <c r="E1" s="13"/>
      <c r="F1" s="13"/>
      <c r="G1" s="13"/>
      <c r="H1" s="15"/>
      <c r="I1" s="14"/>
      <c r="J1" s="14"/>
      <c r="K1" s="13"/>
      <c r="L1" s="13"/>
      <c r="M1" s="13"/>
      <c r="N1" s="45"/>
      <c r="O1" s="46"/>
      <c r="P1" s="11"/>
    </row>
    <row r="2" spans="1:16" s="1" customFormat="1" ht="55.5" customHeight="1">
      <c r="A2" s="16" t="s">
        <v>1</v>
      </c>
      <c r="B2" s="16"/>
      <c r="C2" s="16"/>
      <c r="D2" s="16"/>
      <c r="E2" s="16"/>
      <c r="F2" s="16"/>
      <c r="G2" s="16"/>
      <c r="H2" s="16"/>
      <c r="I2" s="16"/>
      <c r="J2" s="16"/>
      <c r="K2" s="16"/>
      <c r="L2" s="16"/>
      <c r="M2" s="16"/>
      <c r="N2" s="16"/>
      <c r="O2" s="16"/>
      <c r="P2" s="16"/>
    </row>
    <row r="3" spans="1:16" s="1" customFormat="1" ht="30" customHeight="1">
      <c r="A3" s="14"/>
      <c r="B3" s="13"/>
      <c r="C3" s="13"/>
      <c r="D3" s="14"/>
      <c r="E3" s="13"/>
      <c r="F3" s="13"/>
      <c r="G3" s="13"/>
      <c r="H3" s="17"/>
      <c r="I3" s="14"/>
      <c r="J3" s="14"/>
      <c r="K3" s="13"/>
      <c r="L3" s="13"/>
      <c r="M3" s="47" t="s">
        <v>2</v>
      </c>
      <c r="N3" s="47"/>
      <c r="O3" s="48"/>
      <c r="P3" s="11"/>
    </row>
    <row r="4" spans="1:16" s="2" customFormat="1" ht="121.5" customHeight="1">
      <c r="A4" s="18" t="s">
        <v>3</v>
      </c>
      <c r="B4" s="18" t="s">
        <v>4</v>
      </c>
      <c r="C4" s="18" t="s">
        <v>5</v>
      </c>
      <c r="D4" s="18" t="s">
        <v>6</v>
      </c>
      <c r="E4" s="18" t="s">
        <v>7</v>
      </c>
      <c r="F4" s="18" t="s">
        <v>8</v>
      </c>
      <c r="G4" s="18" t="s">
        <v>9</v>
      </c>
      <c r="H4" s="19" t="s">
        <v>10</v>
      </c>
      <c r="I4" s="18" t="s">
        <v>11</v>
      </c>
      <c r="J4" s="18" t="s">
        <v>12</v>
      </c>
      <c r="K4" s="18" t="s">
        <v>13</v>
      </c>
      <c r="L4" s="18" t="s">
        <v>14</v>
      </c>
      <c r="M4" s="18" t="s">
        <v>15</v>
      </c>
      <c r="N4" s="18" t="s">
        <v>16</v>
      </c>
      <c r="O4" s="49" t="s">
        <v>17</v>
      </c>
      <c r="P4" s="18" t="s">
        <v>17</v>
      </c>
    </row>
    <row r="5" spans="1:249" s="3" customFormat="1" ht="43.5" customHeight="1">
      <c r="A5" s="20"/>
      <c r="B5" s="20" t="s">
        <v>18</v>
      </c>
      <c r="C5" s="21">
        <f>C6+C8+C11+C18+C26+C33+C37+C40+C43</f>
        <v>30</v>
      </c>
      <c r="D5" s="20"/>
      <c r="E5" s="22"/>
      <c r="F5" s="22"/>
      <c r="G5" s="22"/>
      <c r="H5" s="23"/>
      <c r="I5" s="50">
        <f>I6+I8+I11+I18+I26+I33+I37+I40+I43</f>
        <v>2397098.74</v>
      </c>
      <c r="J5" s="50">
        <f>J6+J8+J11+J18+J26+J33+J37+J40+J43</f>
        <v>391500</v>
      </c>
      <c r="K5" s="22"/>
      <c r="L5" s="22"/>
      <c r="M5" s="22"/>
      <c r="N5" s="27"/>
      <c r="O5" s="51"/>
      <c r="P5" s="52"/>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row>
    <row r="6" spans="1:16" s="1" customFormat="1" ht="51" customHeight="1">
      <c r="A6" s="20"/>
      <c r="B6" s="24" t="str">
        <f>N7</f>
        <v>自治区交通运输厅</v>
      </c>
      <c r="C6" s="21">
        <f>COUNT(A7)</f>
        <v>1</v>
      </c>
      <c r="D6" s="20"/>
      <c r="E6" s="22"/>
      <c r="F6" s="22"/>
      <c r="G6" s="22"/>
      <c r="H6" s="25"/>
      <c r="I6" s="50">
        <f>SUM(I7)</f>
        <v>1280356</v>
      </c>
      <c r="J6" s="50">
        <f>SUM(J7)</f>
        <v>150000</v>
      </c>
      <c r="K6" s="22"/>
      <c r="L6" s="22"/>
      <c r="M6" s="22"/>
      <c r="N6" s="27"/>
      <c r="O6" s="51"/>
      <c r="P6" s="53"/>
    </row>
    <row r="7" spans="1:19" s="1" customFormat="1" ht="139.5" customHeight="1">
      <c r="A7" s="26">
        <v>1</v>
      </c>
      <c r="B7" s="27" t="s">
        <v>19</v>
      </c>
      <c r="C7" s="28" t="s">
        <v>20</v>
      </c>
      <c r="D7" s="26" t="s">
        <v>21</v>
      </c>
      <c r="E7" s="27" t="s">
        <v>22</v>
      </c>
      <c r="F7" s="27" t="s">
        <v>23</v>
      </c>
      <c r="G7" s="29" t="s">
        <v>24</v>
      </c>
      <c r="H7" s="25">
        <v>11</v>
      </c>
      <c r="I7" s="54">
        <v>1280356</v>
      </c>
      <c r="J7" s="54">
        <v>150000</v>
      </c>
      <c r="K7" s="27" t="s">
        <v>25</v>
      </c>
      <c r="L7" s="27" t="s">
        <v>26</v>
      </c>
      <c r="M7" s="27" t="s">
        <v>27</v>
      </c>
      <c r="N7" s="55" t="s">
        <v>28</v>
      </c>
      <c r="O7" s="51" t="s">
        <v>29</v>
      </c>
      <c r="P7" s="53"/>
      <c r="S7" s="1" t="s">
        <v>29</v>
      </c>
    </row>
    <row r="8" spans="1:16" s="1" customFormat="1" ht="51" customHeight="1">
      <c r="A8" s="20"/>
      <c r="B8" s="24" t="str">
        <f>'[1]Sheet1'!L7</f>
        <v>南宁市人民政府</v>
      </c>
      <c r="C8" s="21">
        <f>COUNT(A9:A10)</f>
        <v>2</v>
      </c>
      <c r="D8" s="20"/>
      <c r="E8" s="22"/>
      <c r="F8" s="22"/>
      <c r="G8" s="22"/>
      <c r="H8" s="25"/>
      <c r="I8" s="50">
        <f>SUM(I9:I10)</f>
        <v>66128.36</v>
      </c>
      <c r="J8" s="50">
        <f>SUM(J9:J10)</f>
        <v>11500</v>
      </c>
      <c r="K8" s="22"/>
      <c r="L8" s="22"/>
      <c r="M8" s="22"/>
      <c r="N8" s="27"/>
      <c r="O8" s="51"/>
      <c r="P8" s="53"/>
    </row>
    <row r="9" spans="1:16" s="1" customFormat="1" ht="99.75" customHeight="1">
      <c r="A9" s="26">
        <v>1</v>
      </c>
      <c r="B9" s="27" t="s">
        <v>30</v>
      </c>
      <c r="C9" s="28" t="s">
        <v>31</v>
      </c>
      <c r="D9" s="26" t="s">
        <v>32</v>
      </c>
      <c r="E9" s="27" t="s">
        <v>33</v>
      </c>
      <c r="F9" s="27" t="s">
        <v>34</v>
      </c>
      <c r="G9" s="29" t="s">
        <v>24</v>
      </c>
      <c r="H9" s="25">
        <v>10</v>
      </c>
      <c r="I9" s="54">
        <v>44864.36</v>
      </c>
      <c r="J9" s="54">
        <v>10000</v>
      </c>
      <c r="K9" s="27" t="s">
        <v>35</v>
      </c>
      <c r="L9" s="27" t="s">
        <v>36</v>
      </c>
      <c r="M9" s="27" t="s">
        <v>37</v>
      </c>
      <c r="N9" s="55" t="s">
        <v>38</v>
      </c>
      <c r="O9" s="51"/>
      <c r="P9" s="53"/>
    </row>
    <row r="10" spans="1:16" s="1" customFormat="1" ht="126" customHeight="1">
      <c r="A10" s="26">
        <v>2</v>
      </c>
      <c r="B10" s="27" t="s">
        <v>39</v>
      </c>
      <c r="C10" s="28" t="s">
        <v>40</v>
      </c>
      <c r="D10" s="26" t="s">
        <v>41</v>
      </c>
      <c r="E10" s="27" t="s">
        <v>42</v>
      </c>
      <c r="F10" s="27" t="s">
        <v>43</v>
      </c>
      <c r="G10" s="29" t="s">
        <v>44</v>
      </c>
      <c r="H10" s="25">
        <v>10</v>
      </c>
      <c r="I10" s="54">
        <v>21264</v>
      </c>
      <c r="J10" s="54">
        <v>1500</v>
      </c>
      <c r="K10" s="27" t="s">
        <v>45</v>
      </c>
      <c r="L10" s="27" t="s">
        <v>46</v>
      </c>
      <c r="M10" s="27" t="s">
        <v>47</v>
      </c>
      <c r="N10" s="55" t="s">
        <v>38</v>
      </c>
      <c r="O10" s="51"/>
      <c r="P10" s="53"/>
    </row>
    <row r="11" spans="1:16" s="1" customFormat="1" ht="51" customHeight="1">
      <c r="A11" s="26"/>
      <c r="B11" s="24" t="s">
        <v>48</v>
      </c>
      <c r="C11" s="21">
        <f>COUNT(A12:A17)</f>
        <v>6</v>
      </c>
      <c r="D11" s="20"/>
      <c r="E11" s="22"/>
      <c r="F11" s="22"/>
      <c r="G11" s="30"/>
      <c r="H11" s="25"/>
      <c r="I11" s="50">
        <f>SUM(I12:I17)</f>
        <v>360216.72</v>
      </c>
      <c r="J11" s="50">
        <f>SUM(J12:J17)</f>
        <v>67000</v>
      </c>
      <c r="K11" s="22"/>
      <c r="L11" s="22"/>
      <c r="M11" s="22"/>
      <c r="N11" s="27"/>
      <c r="O11" s="51"/>
      <c r="P11" s="53"/>
    </row>
    <row r="12" spans="1:16" s="1" customFormat="1" ht="97.5" customHeight="1">
      <c r="A12" s="26">
        <v>1</v>
      </c>
      <c r="B12" s="27" t="s">
        <v>49</v>
      </c>
      <c r="C12" s="28" t="s">
        <v>50</v>
      </c>
      <c r="D12" s="26" t="s">
        <v>51</v>
      </c>
      <c r="E12" s="27" t="s">
        <v>52</v>
      </c>
      <c r="F12" s="27" t="s">
        <v>53</v>
      </c>
      <c r="G12" s="29" t="s">
        <v>24</v>
      </c>
      <c r="H12" s="25">
        <v>10</v>
      </c>
      <c r="I12" s="54">
        <v>30000</v>
      </c>
      <c r="J12" s="54">
        <v>5000</v>
      </c>
      <c r="K12" s="27" t="s">
        <v>54</v>
      </c>
      <c r="L12" s="27" t="s">
        <v>55</v>
      </c>
      <c r="M12" s="27" t="s">
        <v>56</v>
      </c>
      <c r="N12" s="27" t="s">
        <v>48</v>
      </c>
      <c r="O12" s="51"/>
      <c r="P12" s="53"/>
    </row>
    <row r="13" spans="1:16" s="1" customFormat="1" ht="97.5" customHeight="1">
      <c r="A13" s="26">
        <v>2</v>
      </c>
      <c r="B13" s="27" t="s">
        <v>57</v>
      </c>
      <c r="C13" s="28" t="s">
        <v>58</v>
      </c>
      <c r="D13" s="26" t="s">
        <v>59</v>
      </c>
      <c r="E13" s="27" t="s">
        <v>60</v>
      </c>
      <c r="F13" s="27" t="s">
        <v>53</v>
      </c>
      <c r="G13" s="29" t="s">
        <v>44</v>
      </c>
      <c r="H13" s="25">
        <v>10</v>
      </c>
      <c r="I13" s="54">
        <v>50000</v>
      </c>
      <c r="J13" s="54">
        <v>10000</v>
      </c>
      <c r="K13" s="27" t="s">
        <v>61</v>
      </c>
      <c r="L13" s="27" t="s">
        <v>62</v>
      </c>
      <c r="M13" s="27" t="s">
        <v>63</v>
      </c>
      <c r="N13" s="27" t="s">
        <v>48</v>
      </c>
      <c r="O13" s="51"/>
      <c r="P13" s="56"/>
    </row>
    <row r="14" spans="1:16" s="1" customFormat="1" ht="106.5" customHeight="1">
      <c r="A14" s="26">
        <v>3</v>
      </c>
      <c r="B14" s="27" t="s">
        <v>64</v>
      </c>
      <c r="C14" s="28" t="s">
        <v>65</v>
      </c>
      <c r="D14" s="26" t="s">
        <v>66</v>
      </c>
      <c r="E14" s="27" t="s">
        <v>67</v>
      </c>
      <c r="F14" s="27" t="s">
        <v>68</v>
      </c>
      <c r="G14" s="29" t="s">
        <v>69</v>
      </c>
      <c r="H14" s="25">
        <v>10</v>
      </c>
      <c r="I14" s="54">
        <v>21531</v>
      </c>
      <c r="J14" s="54">
        <v>9000</v>
      </c>
      <c r="K14" s="27" t="s">
        <v>70</v>
      </c>
      <c r="L14" s="27" t="s">
        <v>71</v>
      </c>
      <c r="M14" s="27" t="s">
        <v>72</v>
      </c>
      <c r="N14" s="27" t="s">
        <v>48</v>
      </c>
      <c r="O14" s="51"/>
      <c r="P14" s="56"/>
    </row>
    <row r="15" spans="1:16" s="1" customFormat="1" ht="103.5" customHeight="1">
      <c r="A15" s="26">
        <v>4</v>
      </c>
      <c r="B15" s="27" t="s">
        <v>73</v>
      </c>
      <c r="C15" s="28" t="s">
        <v>74</v>
      </c>
      <c r="D15" s="26" t="s">
        <v>66</v>
      </c>
      <c r="E15" s="27" t="s">
        <v>75</v>
      </c>
      <c r="F15" s="27" t="s">
        <v>68</v>
      </c>
      <c r="G15" s="29" t="s">
        <v>69</v>
      </c>
      <c r="H15" s="25">
        <v>10</v>
      </c>
      <c r="I15" s="54">
        <v>132927.72</v>
      </c>
      <c r="J15" s="54">
        <v>8000</v>
      </c>
      <c r="K15" s="27" t="s">
        <v>76</v>
      </c>
      <c r="L15" s="27" t="s">
        <v>77</v>
      </c>
      <c r="M15" s="27" t="s">
        <v>78</v>
      </c>
      <c r="N15" s="27" t="s">
        <v>48</v>
      </c>
      <c r="O15" s="51"/>
      <c r="P15" s="56"/>
    </row>
    <row r="16" spans="1:16" s="1" customFormat="1" ht="103.5" customHeight="1">
      <c r="A16" s="26">
        <v>5</v>
      </c>
      <c r="B16" s="27" t="s">
        <v>79</v>
      </c>
      <c r="C16" s="28" t="s">
        <v>80</v>
      </c>
      <c r="D16" s="26" t="s">
        <v>81</v>
      </c>
      <c r="E16" s="27" t="s">
        <v>82</v>
      </c>
      <c r="F16" s="27" t="s">
        <v>83</v>
      </c>
      <c r="G16" s="29" t="s">
        <v>44</v>
      </c>
      <c r="H16" s="25">
        <v>10</v>
      </c>
      <c r="I16" s="54">
        <v>25758</v>
      </c>
      <c r="J16" s="54">
        <v>15000</v>
      </c>
      <c r="K16" s="27" t="s">
        <v>84</v>
      </c>
      <c r="L16" s="27" t="s">
        <v>85</v>
      </c>
      <c r="M16" s="27" t="s">
        <v>86</v>
      </c>
      <c r="N16" s="27" t="s">
        <v>48</v>
      </c>
      <c r="O16" s="51"/>
      <c r="P16" s="53"/>
    </row>
    <row r="17" spans="1:16" s="1" customFormat="1" ht="109.5" customHeight="1">
      <c r="A17" s="26">
        <v>6</v>
      </c>
      <c r="B17" s="27" t="s">
        <v>87</v>
      </c>
      <c r="C17" s="28" t="s">
        <v>88</v>
      </c>
      <c r="D17" s="26" t="s">
        <v>89</v>
      </c>
      <c r="E17" s="27" t="s">
        <v>90</v>
      </c>
      <c r="F17" s="27" t="s">
        <v>83</v>
      </c>
      <c r="G17" s="29" t="s">
        <v>44</v>
      </c>
      <c r="H17" s="25">
        <v>10</v>
      </c>
      <c r="I17" s="54">
        <v>100000</v>
      </c>
      <c r="J17" s="54">
        <v>20000</v>
      </c>
      <c r="K17" s="27" t="s">
        <v>91</v>
      </c>
      <c r="L17" s="27" t="s">
        <v>92</v>
      </c>
      <c r="M17" s="27" t="s">
        <v>93</v>
      </c>
      <c r="N17" s="27" t="s">
        <v>48</v>
      </c>
      <c r="O17" s="51"/>
      <c r="P17" s="53"/>
    </row>
    <row r="18" spans="1:16" s="1" customFormat="1" ht="42.75" customHeight="1">
      <c r="A18" s="24"/>
      <c r="B18" s="24" t="s">
        <v>94</v>
      </c>
      <c r="C18" s="21">
        <f>COUNTA(A19:A25)</f>
        <v>7</v>
      </c>
      <c r="D18" s="20"/>
      <c r="E18" s="22"/>
      <c r="F18" s="22"/>
      <c r="G18" s="22"/>
      <c r="H18" s="23"/>
      <c r="I18" s="50">
        <f>SUM(I19:I25)</f>
        <v>309771.17</v>
      </c>
      <c r="J18" s="50">
        <f>SUM(J19:J25)</f>
        <v>68000</v>
      </c>
      <c r="K18" s="22"/>
      <c r="L18" s="22"/>
      <c r="M18" s="27"/>
      <c r="N18" s="27"/>
      <c r="O18" s="57"/>
      <c r="P18" s="56"/>
    </row>
    <row r="19" spans="1:16" s="1" customFormat="1" ht="109.5" customHeight="1">
      <c r="A19" s="26">
        <v>1</v>
      </c>
      <c r="B19" s="27" t="s">
        <v>95</v>
      </c>
      <c r="C19" s="28" t="s">
        <v>96</v>
      </c>
      <c r="D19" s="26" t="s">
        <v>41</v>
      </c>
      <c r="E19" s="27" t="s">
        <v>97</v>
      </c>
      <c r="F19" s="27" t="s">
        <v>98</v>
      </c>
      <c r="G19" s="29" t="s">
        <v>44</v>
      </c>
      <c r="H19" s="25">
        <v>10</v>
      </c>
      <c r="I19" s="54">
        <v>10800</v>
      </c>
      <c r="J19" s="54">
        <v>3000</v>
      </c>
      <c r="K19" s="27" t="s">
        <v>99</v>
      </c>
      <c r="L19" s="27" t="s">
        <v>100</v>
      </c>
      <c r="M19" s="27" t="s">
        <v>101</v>
      </c>
      <c r="N19" s="27" t="s">
        <v>94</v>
      </c>
      <c r="O19" s="58"/>
      <c r="P19" s="56"/>
    </row>
    <row r="20" spans="1:16" s="1" customFormat="1" ht="162" customHeight="1">
      <c r="A20" s="26">
        <v>2</v>
      </c>
      <c r="B20" s="27" t="s">
        <v>102</v>
      </c>
      <c r="C20" s="28" t="s">
        <v>103</v>
      </c>
      <c r="D20" s="26" t="s">
        <v>104</v>
      </c>
      <c r="E20" s="27" t="s">
        <v>105</v>
      </c>
      <c r="F20" s="27" t="s">
        <v>106</v>
      </c>
      <c r="G20" s="29" t="s">
        <v>44</v>
      </c>
      <c r="H20" s="25">
        <v>12</v>
      </c>
      <c r="I20" s="54">
        <v>51070.59</v>
      </c>
      <c r="J20" s="54">
        <v>10000</v>
      </c>
      <c r="K20" s="27" t="s">
        <v>107</v>
      </c>
      <c r="L20" s="27" t="s">
        <v>108</v>
      </c>
      <c r="M20" s="27" t="s">
        <v>109</v>
      </c>
      <c r="N20" s="27" t="s">
        <v>94</v>
      </c>
      <c r="O20" s="58"/>
      <c r="P20" s="56"/>
    </row>
    <row r="21" spans="1:16" s="1" customFormat="1" ht="156" customHeight="1">
      <c r="A21" s="26">
        <v>3</v>
      </c>
      <c r="B21" s="27" t="s">
        <v>110</v>
      </c>
      <c r="C21" s="28" t="s">
        <v>111</v>
      </c>
      <c r="D21" s="26" t="s">
        <v>51</v>
      </c>
      <c r="E21" s="27" t="s">
        <v>112</v>
      </c>
      <c r="F21" s="27" t="s">
        <v>113</v>
      </c>
      <c r="G21" s="29" t="s">
        <v>44</v>
      </c>
      <c r="H21" s="25">
        <v>11</v>
      </c>
      <c r="I21" s="54">
        <v>15900.58</v>
      </c>
      <c r="J21" s="54">
        <v>6000</v>
      </c>
      <c r="K21" s="27" t="s">
        <v>114</v>
      </c>
      <c r="L21" s="27" t="s">
        <v>115</v>
      </c>
      <c r="M21" s="27" t="s">
        <v>116</v>
      </c>
      <c r="N21" s="27" t="s">
        <v>94</v>
      </c>
      <c r="O21" s="58"/>
      <c r="P21" s="56"/>
    </row>
    <row r="22" spans="1:16" s="1" customFormat="1" ht="111" customHeight="1">
      <c r="A22" s="26">
        <v>4</v>
      </c>
      <c r="B22" s="27" t="s">
        <v>117</v>
      </c>
      <c r="C22" s="28" t="s">
        <v>118</v>
      </c>
      <c r="D22" s="26" t="s">
        <v>119</v>
      </c>
      <c r="E22" s="27" t="s">
        <v>120</v>
      </c>
      <c r="F22" s="27" t="s">
        <v>121</v>
      </c>
      <c r="G22" s="29" t="s">
        <v>69</v>
      </c>
      <c r="H22" s="25">
        <v>12</v>
      </c>
      <c r="I22" s="54">
        <v>15000</v>
      </c>
      <c r="J22" s="54">
        <v>3000</v>
      </c>
      <c r="K22" s="27" t="s">
        <v>122</v>
      </c>
      <c r="L22" s="27" t="s">
        <v>123</v>
      </c>
      <c r="M22" s="27" t="s">
        <v>124</v>
      </c>
      <c r="N22" s="27" t="s">
        <v>94</v>
      </c>
      <c r="O22" s="58"/>
      <c r="P22" s="53"/>
    </row>
    <row r="23" spans="1:16" s="1" customFormat="1" ht="114.75" customHeight="1">
      <c r="A23" s="26">
        <v>5</v>
      </c>
      <c r="B23" s="27" t="s">
        <v>125</v>
      </c>
      <c r="C23" s="28" t="s">
        <v>126</v>
      </c>
      <c r="D23" s="26" t="s">
        <v>119</v>
      </c>
      <c r="E23" s="27" t="s">
        <v>127</v>
      </c>
      <c r="F23" s="27" t="s">
        <v>98</v>
      </c>
      <c r="G23" s="29" t="s">
        <v>69</v>
      </c>
      <c r="H23" s="25">
        <v>10</v>
      </c>
      <c r="I23" s="54">
        <v>15000</v>
      </c>
      <c r="J23" s="54">
        <v>3000</v>
      </c>
      <c r="K23" s="27" t="s">
        <v>128</v>
      </c>
      <c r="L23" s="27" t="s">
        <v>100</v>
      </c>
      <c r="M23" s="27" t="s">
        <v>129</v>
      </c>
      <c r="N23" s="27" t="s">
        <v>94</v>
      </c>
      <c r="O23" s="58"/>
      <c r="P23" s="53"/>
    </row>
    <row r="24" spans="1:16" s="1" customFormat="1" ht="88.5" customHeight="1">
      <c r="A24" s="26">
        <v>6</v>
      </c>
      <c r="B24" s="27" t="s">
        <v>130</v>
      </c>
      <c r="C24" s="28" t="s">
        <v>131</v>
      </c>
      <c r="D24" s="26" t="s">
        <v>41</v>
      </c>
      <c r="E24" s="27" t="s">
        <v>132</v>
      </c>
      <c r="F24" s="27" t="s">
        <v>133</v>
      </c>
      <c r="G24" s="29" t="s">
        <v>69</v>
      </c>
      <c r="H24" s="25">
        <v>10</v>
      </c>
      <c r="I24" s="54">
        <v>12000</v>
      </c>
      <c r="J24" s="54">
        <v>3000</v>
      </c>
      <c r="K24" s="27" t="s">
        <v>134</v>
      </c>
      <c r="L24" s="27" t="s">
        <v>135</v>
      </c>
      <c r="M24" s="27" t="s">
        <v>136</v>
      </c>
      <c r="N24" s="27" t="s">
        <v>94</v>
      </c>
      <c r="O24" s="58"/>
      <c r="P24" s="53"/>
    </row>
    <row r="25" spans="1:16" s="1" customFormat="1" ht="142.5" customHeight="1">
      <c r="A25" s="26">
        <v>7</v>
      </c>
      <c r="B25" s="27" t="s">
        <v>137</v>
      </c>
      <c r="C25" s="28" t="s">
        <v>138</v>
      </c>
      <c r="D25" s="26" t="s">
        <v>139</v>
      </c>
      <c r="E25" s="27" t="s">
        <v>140</v>
      </c>
      <c r="F25" s="27" t="s">
        <v>141</v>
      </c>
      <c r="G25" s="29" t="s">
        <v>69</v>
      </c>
      <c r="H25" s="25">
        <v>10</v>
      </c>
      <c r="I25" s="54">
        <v>190000</v>
      </c>
      <c r="J25" s="54">
        <v>40000</v>
      </c>
      <c r="K25" s="27" t="s">
        <v>142</v>
      </c>
      <c r="L25" s="27" t="s">
        <v>143</v>
      </c>
      <c r="M25" s="27" t="s">
        <v>144</v>
      </c>
      <c r="N25" s="27" t="s">
        <v>94</v>
      </c>
      <c r="O25" s="58"/>
      <c r="P25" s="53"/>
    </row>
    <row r="26" spans="1:16" s="1" customFormat="1" ht="51" customHeight="1">
      <c r="A26" s="20"/>
      <c r="B26" s="24" t="s">
        <v>145</v>
      </c>
      <c r="C26" s="21">
        <f>COUNT(A27:A32)</f>
        <v>6</v>
      </c>
      <c r="D26" s="20"/>
      <c r="E26" s="22"/>
      <c r="F26" s="22"/>
      <c r="G26" s="30"/>
      <c r="H26" s="25"/>
      <c r="I26" s="50">
        <f>SUM(I27:I32)</f>
        <v>145607</v>
      </c>
      <c r="J26" s="50">
        <f>SUM(J27:J32)</f>
        <v>26000</v>
      </c>
      <c r="K26" s="22"/>
      <c r="L26" s="22"/>
      <c r="M26" s="22"/>
      <c r="N26" s="27"/>
      <c r="O26" s="51"/>
      <c r="P26" s="53"/>
    </row>
    <row r="27" spans="1:16" s="4" customFormat="1" ht="90" customHeight="1">
      <c r="A27" s="31">
        <v>1</v>
      </c>
      <c r="B27" s="32" t="s">
        <v>146</v>
      </c>
      <c r="C27" s="33" t="s">
        <v>147</v>
      </c>
      <c r="D27" s="31" t="s">
        <v>89</v>
      </c>
      <c r="E27" s="34" t="s">
        <v>148</v>
      </c>
      <c r="F27" s="34" t="s">
        <v>149</v>
      </c>
      <c r="G27" s="35" t="s">
        <v>69</v>
      </c>
      <c r="H27" s="25">
        <v>10</v>
      </c>
      <c r="I27" s="59">
        <v>17243</v>
      </c>
      <c r="J27" s="54">
        <v>8000</v>
      </c>
      <c r="K27" s="34" t="s">
        <v>150</v>
      </c>
      <c r="L27" s="34" t="s">
        <v>151</v>
      </c>
      <c r="M27" s="34" t="s">
        <v>152</v>
      </c>
      <c r="N27" s="34" t="s">
        <v>145</v>
      </c>
      <c r="O27" s="60"/>
      <c r="P27" s="53"/>
    </row>
    <row r="28" spans="1:16" s="4" customFormat="1" ht="90" customHeight="1">
      <c r="A28" s="31">
        <v>2</v>
      </c>
      <c r="B28" s="32" t="s">
        <v>153</v>
      </c>
      <c r="C28" s="33" t="s">
        <v>154</v>
      </c>
      <c r="D28" s="31" t="s">
        <v>89</v>
      </c>
      <c r="E28" s="34" t="s">
        <v>155</v>
      </c>
      <c r="F28" s="34" t="s">
        <v>156</v>
      </c>
      <c r="G28" s="35" t="s">
        <v>69</v>
      </c>
      <c r="H28" s="25">
        <v>10</v>
      </c>
      <c r="I28" s="59">
        <v>18000</v>
      </c>
      <c r="J28" s="54">
        <v>3000</v>
      </c>
      <c r="K28" s="34" t="s">
        <v>157</v>
      </c>
      <c r="L28" s="34" t="s">
        <v>158</v>
      </c>
      <c r="M28" s="34" t="s">
        <v>159</v>
      </c>
      <c r="N28" s="34" t="s">
        <v>145</v>
      </c>
      <c r="O28" s="60"/>
      <c r="P28" s="53"/>
    </row>
    <row r="29" spans="1:16" s="4" customFormat="1" ht="90" customHeight="1">
      <c r="A29" s="31">
        <v>3</v>
      </c>
      <c r="B29" s="32" t="s">
        <v>160</v>
      </c>
      <c r="C29" s="33" t="s">
        <v>161</v>
      </c>
      <c r="D29" s="31" t="s">
        <v>89</v>
      </c>
      <c r="E29" s="34" t="s">
        <v>162</v>
      </c>
      <c r="F29" s="34" t="s">
        <v>156</v>
      </c>
      <c r="G29" s="35" t="s">
        <v>69</v>
      </c>
      <c r="H29" s="25">
        <v>10</v>
      </c>
      <c r="I29" s="59">
        <v>35000</v>
      </c>
      <c r="J29" s="54">
        <v>5000</v>
      </c>
      <c r="K29" s="34" t="s">
        <v>163</v>
      </c>
      <c r="L29" s="34" t="s">
        <v>164</v>
      </c>
      <c r="M29" s="34" t="s">
        <v>165</v>
      </c>
      <c r="N29" s="34" t="s">
        <v>145</v>
      </c>
      <c r="O29" s="60"/>
      <c r="P29" s="53"/>
    </row>
    <row r="30" spans="1:16" s="4" customFormat="1" ht="111" customHeight="1">
      <c r="A30" s="31">
        <v>4</v>
      </c>
      <c r="B30" s="32" t="s">
        <v>166</v>
      </c>
      <c r="C30" s="33" t="s">
        <v>167</v>
      </c>
      <c r="D30" s="31" t="s">
        <v>89</v>
      </c>
      <c r="E30" s="34" t="s">
        <v>168</v>
      </c>
      <c r="F30" s="34" t="s">
        <v>156</v>
      </c>
      <c r="G30" s="35" t="s">
        <v>69</v>
      </c>
      <c r="H30" s="25">
        <v>10</v>
      </c>
      <c r="I30" s="59">
        <v>13364</v>
      </c>
      <c r="J30" s="54">
        <v>3000</v>
      </c>
      <c r="K30" s="34" t="s">
        <v>163</v>
      </c>
      <c r="L30" s="34" t="s">
        <v>169</v>
      </c>
      <c r="M30" s="34" t="s">
        <v>170</v>
      </c>
      <c r="N30" s="34" t="s">
        <v>145</v>
      </c>
      <c r="O30" s="60"/>
      <c r="P30" s="53"/>
    </row>
    <row r="31" spans="1:16" s="4" customFormat="1" ht="97.5" customHeight="1">
      <c r="A31" s="31">
        <v>5</v>
      </c>
      <c r="B31" s="32" t="s">
        <v>171</v>
      </c>
      <c r="C31" s="33" t="s">
        <v>172</v>
      </c>
      <c r="D31" s="31" t="s">
        <v>89</v>
      </c>
      <c r="E31" s="34" t="s">
        <v>173</v>
      </c>
      <c r="F31" s="34" t="s">
        <v>156</v>
      </c>
      <c r="G31" s="35" t="s">
        <v>69</v>
      </c>
      <c r="H31" s="25">
        <v>10</v>
      </c>
      <c r="I31" s="59">
        <v>12000</v>
      </c>
      <c r="J31" s="54">
        <v>2000</v>
      </c>
      <c r="K31" s="34" t="s">
        <v>174</v>
      </c>
      <c r="L31" s="34" t="s">
        <v>169</v>
      </c>
      <c r="M31" s="34" t="s">
        <v>175</v>
      </c>
      <c r="N31" s="34" t="s">
        <v>145</v>
      </c>
      <c r="O31" s="60"/>
      <c r="P31" s="53"/>
    </row>
    <row r="32" spans="1:16" s="4" customFormat="1" ht="90" customHeight="1">
      <c r="A32" s="31">
        <v>6</v>
      </c>
      <c r="B32" s="32" t="s">
        <v>176</v>
      </c>
      <c r="C32" s="33" t="s">
        <v>177</v>
      </c>
      <c r="D32" s="31" t="s">
        <v>178</v>
      </c>
      <c r="E32" s="34" t="s">
        <v>179</v>
      </c>
      <c r="F32" s="34" t="s">
        <v>180</v>
      </c>
      <c r="G32" s="35" t="s">
        <v>44</v>
      </c>
      <c r="H32" s="25">
        <v>10</v>
      </c>
      <c r="I32" s="59">
        <v>50000</v>
      </c>
      <c r="J32" s="54">
        <v>5000</v>
      </c>
      <c r="K32" s="34" t="s">
        <v>174</v>
      </c>
      <c r="L32" s="34" t="s">
        <v>181</v>
      </c>
      <c r="M32" s="34" t="s">
        <v>182</v>
      </c>
      <c r="N32" s="34" t="s">
        <v>145</v>
      </c>
      <c r="O32" s="60"/>
      <c r="P32" s="53"/>
    </row>
    <row r="33" spans="1:16" s="1" customFormat="1" ht="51" customHeight="1">
      <c r="A33" s="20"/>
      <c r="B33" s="24" t="s">
        <v>183</v>
      </c>
      <c r="C33" s="21">
        <f>COUNT(A34:A36)</f>
        <v>3</v>
      </c>
      <c r="D33" s="20"/>
      <c r="E33" s="22"/>
      <c r="F33" s="22"/>
      <c r="G33" s="30"/>
      <c r="H33" s="25"/>
      <c r="I33" s="50">
        <f>SUM(I34:I36)</f>
        <v>125719</v>
      </c>
      <c r="J33" s="50">
        <f>SUM(J34:J36)</f>
        <v>27000</v>
      </c>
      <c r="K33" s="22"/>
      <c r="L33" s="22"/>
      <c r="M33" s="22"/>
      <c r="N33" s="27"/>
      <c r="O33" s="51"/>
      <c r="P33" s="53"/>
    </row>
    <row r="34" spans="1:16" s="1" customFormat="1" ht="124.5" customHeight="1">
      <c r="A34" s="26">
        <v>1</v>
      </c>
      <c r="B34" s="27" t="s">
        <v>184</v>
      </c>
      <c r="C34" s="27" t="s">
        <v>185</v>
      </c>
      <c r="D34" s="26" t="s">
        <v>186</v>
      </c>
      <c r="E34" s="27" t="s">
        <v>187</v>
      </c>
      <c r="F34" s="27" t="s">
        <v>188</v>
      </c>
      <c r="G34" s="29" t="s">
        <v>69</v>
      </c>
      <c r="H34" s="25">
        <v>10</v>
      </c>
      <c r="I34" s="54">
        <v>101719</v>
      </c>
      <c r="J34" s="54">
        <v>25000</v>
      </c>
      <c r="K34" s="27" t="s">
        <v>189</v>
      </c>
      <c r="L34" s="27" t="s">
        <v>190</v>
      </c>
      <c r="M34" s="27" t="s">
        <v>191</v>
      </c>
      <c r="N34" s="27" t="s">
        <v>183</v>
      </c>
      <c r="O34" s="51"/>
      <c r="P34" s="53"/>
    </row>
    <row r="35" spans="1:16" s="1" customFormat="1" ht="90" customHeight="1">
      <c r="A35" s="26">
        <v>2</v>
      </c>
      <c r="B35" s="27" t="s">
        <v>192</v>
      </c>
      <c r="C35" s="27" t="s">
        <v>193</v>
      </c>
      <c r="D35" s="26" t="s">
        <v>194</v>
      </c>
      <c r="E35" s="27" t="s">
        <v>195</v>
      </c>
      <c r="F35" s="27" t="s">
        <v>196</v>
      </c>
      <c r="G35" s="29" t="s">
        <v>44</v>
      </c>
      <c r="H35" s="25">
        <v>11</v>
      </c>
      <c r="I35" s="54">
        <v>12000</v>
      </c>
      <c r="J35" s="54">
        <v>1000</v>
      </c>
      <c r="K35" s="27" t="s">
        <v>197</v>
      </c>
      <c r="L35" s="27" t="s">
        <v>198</v>
      </c>
      <c r="M35" s="27" t="s">
        <v>199</v>
      </c>
      <c r="N35" s="27" t="s">
        <v>183</v>
      </c>
      <c r="O35" s="51"/>
      <c r="P35" s="61"/>
    </row>
    <row r="36" spans="1:16" s="1" customFormat="1" ht="90" customHeight="1">
      <c r="A36" s="26">
        <v>3</v>
      </c>
      <c r="B36" s="27" t="s">
        <v>200</v>
      </c>
      <c r="C36" s="27" t="s">
        <v>201</v>
      </c>
      <c r="D36" s="26" t="s">
        <v>202</v>
      </c>
      <c r="E36" s="27" t="s">
        <v>203</v>
      </c>
      <c r="F36" s="27" t="s">
        <v>204</v>
      </c>
      <c r="G36" s="29" t="s">
        <v>44</v>
      </c>
      <c r="H36" s="25">
        <v>10</v>
      </c>
      <c r="I36" s="54">
        <v>12000</v>
      </c>
      <c r="J36" s="54">
        <v>1000</v>
      </c>
      <c r="K36" s="27" t="s">
        <v>205</v>
      </c>
      <c r="L36" s="27" t="s">
        <v>206</v>
      </c>
      <c r="M36" s="27" t="s">
        <v>207</v>
      </c>
      <c r="N36" s="27" t="s">
        <v>183</v>
      </c>
      <c r="O36" s="51"/>
      <c r="P36" s="61"/>
    </row>
    <row r="37" spans="1:16" s="1" customFormat="1" ht="51" customHeight="1">
      <c r="A37" s="20"/>
      <c r="B37" s="24" t="str">
        <f>N38</f>
        <v>百色市人民政府</v>
      </c>
      <c r="C37" s="21">
        <f>COUNT(A38:A39)</f>
        <v>2</v>
      </c>
      <c r="D37" s="20"/>
      <c r="E37" s="22"/>
      <c r="F37" s="22"/>
      <c r="G37" s="30"/>
      <c r="H37" s="25"/>
      <c r="I37" s="50">
        <f>SUM(I38:I39)</f>
        <v>59000.49</v>
      </c>
      <c r="J37" s="50">
        <f>SUM(J38:J39)</f>
        <v>26000</v>
      </c>
      <c r="K37" s="22"/>
      <c r="L37" s="22"/>
      <c r="M37" s="22"/>
      <c r="N37" s="27"/>
      <c r="O37" s="51"/>
      <c r="P37" s="61"/>
    </row>
    <row r="38" spans="1:16" s="5" customFormat="1" ht="102" customHeight="1">
      <c r="A38" s="31">
        <v>1</v>
      </c>
      <c r="B38" s="32" t="s">
        <v>208</v>
      </c>
      <c r="C38" s="34" t="s">
        <v>209</v>
      </c>
      <c r="D38" s="31" t="s">
        <v>194</v>
      </c>
      <c r="E38" s="34" t="s">
        <v>210</v>
      </c>
      <c r="F38" s="34" t="s">
        <v>211</v>
      </c>
      <c r="G38" s="34" t="s">
        <v>44</v>
      </c>
      <c r="H38" s="25">
        <v>10</v>
      </c>
      <c r="I38" s="59">
        <v>18804.82</v>
      </c>
      <c r="J38" s="54">
        <v>6000</v>
      </c>
      <c r="K38" s="34" t="s">
        <v>212</v>
      </c>
      <c r="L38" s="34" t="s">
        <v>213</v>
      </c>
      <c r="M38" s="34" t="s">
        <v>214</v>
      </c>
      <c r="N38" s="34" t="s">
        <v>215</v>
      </c>
      <c r="P38" s="61"/>
    </row>
    <row r="39" spans="1:16" s="5" customFormat="1" ht="102" customHeight="1">
      <c r="A39" s="26">
        <v>2</v>
      </c>
      <c r="B39" s="32" t="s">
        <v>216</v>
      </c>
      <c r="C39" s="34" t="s">
        <v>217</v>
      </c>
      <c r="D39" s="31" t="s">
        <v>59</v>
      </c>
      <c r="E39" s="34" t="s">
        <v>218</v>
      </c>
      <c r="F39" s="34" t="s">
        <v>219</v>
      </c>
      <c r="G39" s="34" t="s">
        <v>44</v>
      </c>
      <c r="H39" s="25">
        <v>10</v>
      </c>
      <c r="I39" s="59">
        <v>40195.67</v>
      </c>
      <c r="J39" s="54">
        <v>20000</v>
      </c>
      <c r="K39" s="34" t="s">
        <v>220</v>
      </c>
      <c r="L39" s="34" t="s">
        <v>221</v>
      </c>
      <c r="M39" s="34" t="s">
        <v>222</v>
      </c>
      <c r="N39" s="34" t="s">
        <v>215</v>
      </c>
      <c r="P39" s="61"/>
    </row>
    <row r="40" spans="1:16" s="1" customFormat="1" ht="51" customHeight="1">
      <c r="A40" s="20"/>
      <c r="B40" s="24" t="str">
        <f>N41</f>
        <v>贺州市人民政府</v>
      </c>
      <c r="C40" s="21">
        <f>COUNT(A41:A42)</f>
        <v>2</v>
      </c>
      <c r="D40" s="20"/>
      <c r="E40" s="22"/>
      <c r="F40" s="22"/>
      <c r="G40" s="30"/>
      <c r="H40" s="25"/>
      <c r="I40" s="50">
        <f>SUM(I41:I42)</f>
        <v>35000</v>
      </c>
      <c r="J40" s="50">
        <f>SUM(J41:J42)</f>
        <v>10000</v>
      </c>
      <c r="K40" s="22"/>
      <c r="L40" s="22"/>
      <c r="M40" s="22"/>
      <c r="N40" s="27"/>
      <c r="O40" s="51"/>
      <c r="P40" s="61"/>
    </row>
    <row r="41" spans="1:16" s="1" customFormat="1" ht="108.75" customHeight="1">
      <c r="A41" s="26">
        <v>1</v>
      </c>
      <c r="B41" s="27" t="s">
        <v>223</v>
      </c>
      <c r="C41" s="27" t="s">
        <v>224</v>
      </c>
      <c r="D41" s="26" t="s">
        <v>225</v>
      </c>
      <c r="E41" s="27" t="s">
        <v>226</v>
      </c>
      <c r="F41" s="27" t="s">
        <v>227</v>
      </c>
      <c r="G41" s="29" t="s">
        <v>69</v>
      </c>
      <c r="H41" s="25">
        <v>10</v>
      </c>
      <c r="I41" s="54">
        <v>15000</v>
      </c>
      <c r="J41" s="54">
        <v>5000</v>
      </c>
      <c r="K41" s="27" t="s">
        <v>228</v>
      </c>
      <c r="L41" s="27" t="s">
        <v>229</v>
      </c>
      <c r="M41" s="27" t="s">
        <v>230</v>
      </c>
      <c r="N41" s="27" t="s">
        <v>231</v>
      </c>
      <c r="O41" s="51"/>
      <c r="P41" s="61"/>
    </row>
    <row r="42" spans="1:16" s="1" customFormat="1" ht="105.75" customHeight="1">
      <c r="A42" s="26">
        <v>2</v>
      </c>
      <c r="B42" s="27" t="s">
        <v>232</v>
      </c>
      <c r="C42" s="27" t="s">
        <v>233</v>
      </c>
      <c r="D42" s="26" t="s">
        <v>119</v>
      </c>
      <c r="E42" s="27" t="s">
        <v>234</v>
      </c>
      <c r="F42" s="27" t="s">
        <v>235</v>
      </c>
      <c r="G42" s="29" t="s">
        <v>44</v>
      </c>
      <c r="H42" s="25">
        <v>10</v>
      </c>
      <c r="I42" s="54">
        <v>20000</v>
      </c>
      <c r="J42" s="54">
        <v>5000</v>
      </c>
      <c r="K42" s="27" t="s">
        <v>236</v>
      </c>
      <c r="L42" s="27" t="s">
        <v>237</v>
      </c>
      <c r="M42" s="27" t="s">
        <v>238</v>
      </c>
      <c r="N42" s="27" t="s">
        <v>231</v>
      </c>
      <c r="O42" s="62"/>
      <c r="P42" s="53"/>
    </row>
    <row r="43" spans="1:16" s="4" customFormat="1" ht="48.75" customHeight="1">
      <c r="A43" s="36"/>
      <c r="B43" s="37" t="s">
        <v>239</v>
      </c>
      <c r="C43" s="38">
        <f>COUNTA(A44)</f>
        <v>1</v>
      </c>
      <c r="D43" s="36"/>
      <c r="E43" s="39"/>
      <c r="F43" s="39"/>
      <c r="G43" s="35"/>
      <c r="H43" s="40"/>
      <c r="I43" s="63">
        <f>SUM(I44)</f>
        <v>15300</v>
      </c>
      <c r="J43" s="36">
        <f>SUM(J44)</f>
        <v>6000</v>
      </c>
      <c r="K43" s="39"/>
      <c r="L43" s="39"/>
      <c r="M43" s="34"/>
      <c r="N43" s="64"/>
      <c r="O43" s="60"/>
      <c r="P43" s="53"/>
    </row>
    <row r="44" spans="1:16" s="1" customFormat="1" ht="108.75" customHeight="1">
      <c r="A44" s="31">
        <v>1</v>
      </c>
      <c r="B44" s="41" t="s">
        <v>240</v>
      </c>
      <c r="C44" s="27" t="s">
        <v>241</v>
      </c>
      <c r="D44" s="26" t="s">
        <v>242</v>
      </c>
      <c r="E44" s="27" t="s">
        <v>243</v>
      </c>
      <c r="F44" s="27" t="s">
        <v>244</v>
      </c>
      <c r="G44" s="27" t="s">
        <v>24</v>
      </c>
      <c r="H44" s="25">
        <v>10</v>
      </c>
      <c r="I44" s="54">
        <v>15300</v>
      </c>
      <c r="J44" s="54">
        <v>6000</v>
      </c>
      <c r="K44" s="27" t="s">
        <v>245</v>
      </c>
      <c r="L44" s="27" t="s">
        <v>246</v>
      </c>
      <c r="M44" s="27" t="s">
        <v>247</v>
      </c>
      <c r="N44" s="27" t="s">
        <v>239</v>
      </c>
      <c r="O44" s="57"/>
      <c r="P44" s="53"/>
    </row>
    <row r="45" spans="3:16" s="6" customFormat="1" ht="14.25">
      <c r="C45" s="42"/>
      <c r="D45" s="43"/>
      <c r="E45" s="42"/>
      <c r="F45" s="42"/>
      <c r="G45" s="42"/>
      <c r="H45" s="44"/>
      <c r="I45" s="43"/>
      <c r="J45" s="43"/>
      <c r="K45" s="42"/>
      <c r="L45" s="42"/>
      <c r="M45" s="42"/>
      <c r="N45" s="42"/>
      <c r="P45" s="11"/>
    </row>
    <row r="46" spans="3:16" s="6" customFormat="1" ht="14.25">
      <c r="C46" s="42"/>
      <c r="D46" s="43"/>
      <c r="E46" s="42"/>
      <c r="F46" s="42"/>
      <c r="G46" s="42"/>
      <c r="H46" s="44"/>
      <c r="I46" s="43"/>
      <c r="J46" s="43"/>
      <c r="K46" s="42"/>
      <c r="L46" s="42"/>
      <c r="M46" s="42"/>
      <c r="N46" s="42"/>
      <c r="P46" s="11"/>
    </row>
    <row r="47" spans="3:16" s="6" customFormat="1" ht="14.25">
      <c r="C47" s="42"/>
      <c r="D47" s="43"/>
      <c r="E47" s="42"/>
      <c r="F47" s="42"/>
      <c r="G47" s="42"/>
      <c r="H47" s="44"/>
      <c r="I47" s="43"/>
      <c r="J47" s="43"/>
      <c r="K47" s="42"/>
      <c r="L47" s="42"/>
      <c r="M47" s="42"/>
      <c r="N47" s="42"/>
      <c r="P47" s="11"/>
    </row>
    <row r="48" spans="3:16" s="6" customFormat="1" ht="14.25">
      <c r="C48" s="42"/>
      <c r="D48" s="43"/>
      <c r="E48" s="42"/>
      <c r="F48" s="42"/>
      <c r="G48" s="42"/>
      <c r="H48" s="44"/>
      <c r="I48" s="43"/>
      <c r="J48" s="43"/>
      <c r="K48" s="42"/>
      <c r="L48" s="42"/>
      <c r="M48" s="42"/>
      <c r="N48" s="42"/>
      <c r="P48" s="11"/>
    </row>
    <row r="49" spans="3:16" s="6" customFormat="1" ht="14.25">
      <c r="C49" s="42"/>
      <c r="D49" s="43"/>
      <c r="E49" s="42"/>
      <c r="F49" s="42"/>
      <c r="G49" s="42"/>
      <c r="H49" s="44"/>
      <c r="I49" s="43"/>
      <c r="J49" s="43"/>
      <c r="K49" s="42"/>
      <c r="L49" s="42"/>
      <c r="M49" s="42"/>
      <c r="N49" s="42"/>
      <c r="P49" s="11"/>
    </row>
    <row r="50" spans="3:16" s="6" customFormat="1" ht="14.25">
      <c r="C50" s="42"/>
      <c r="D50" s="43"/>
      <c r="E50" s="42"/>
      <c r="F50" s="42"/>
      <c r="G50" s="42"/>
      <c r="H50" s="44"/>
      <c r="I50" s="43"/>
      <c r="J50" s="43"/>
      <c r="K50" s="42"/>
      <c r="L50" s="42"/>
      <c r="M50" s="42"/>
      <c r="N50" s="42"/>
      <c r="P50" s="11"/>
    </row>
    <row r="51" spans="3:16" s="6" customFormat="1" ht="14.25">
      <c r="C51" s="42"/>
      <c r="D51" s="43"/>
      <c r="E51" s="42"/>
      <c r="F51" s="42"/>
      <c r="G51" s="42"/>
      <c r="H51" s="44"/>
      <c r="I51" s="43"/>
      <c r="J51" s="43"/>
      <c r="K51" s="42"/>
      <c r="L51" s="42"/>
      <c r="M51" s="42"/>
      <c r="N51" s="42"/>
      <c r="P51" s="11"/>
    </row>
    <row r="52" spans="3:16" s="6" customFormat="1" ht="14.25">
      <c r="C52" s="42"/>
      <c r="D52" s="43"/>
      <c r="E52" s="42"/>
      <c r="F52" s="42"/>
      <c r="G52" s="42"/>
      <c r="H52" s="44"/>
      <c r="I52" s="43"/>
      <c r="J52" s="43"/>
      <c r="K52" s="42"/>
      <c r="L52" s="42"/>
      <c r="M52" s="42"/>
      <c r="N52" s="42"/>
      <c r="P52" s="11"/>
    </row>
  </sheetData>
  <sheetProtection/>
  <autoFilter ref="A4:O44">
    <sortState ref="A5:O52">
      <sortCondition sortBy="value" ref="D5:D52"/>
    </sortState>
  </autoFilter>
  <mergeCells count="3">
    <mergeCell ref="A1:B1"/>
    <mergeCell ref="A2:P2"/>
    <mergeCell ref="M3:N3"/>
  </mergeCells>
  <printOptions/>
  <pageMargins left="0.43000000000000005" right="0.39" top="0.51" bottom="0.87" header="0.51" footer="0.31"/>
  <pageSetup horizontalDpi="600" verticalDpi="600" orientation="landscape" paperSize="8"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重大办</cp:lastModifiedBy>
  <cp:lastPrinted>2021-07-17T19:38:00Z</cp:lastPrinted>
  <dcterms:created xsi:type="dcterms:W3CDTF">2020-12-25T08:15:44Z</dcterms:created>
  <dcterms:modified xsi:type="dcterms:W3CDTF">2021-11-03T11:25:15Z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