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教材价格公示表" sheetId="1" r:id="rId1"/>
  </sheets>
  <definedNames>
    <definedName name="_xlnm.Print_Area" localSheetId="0">教材价格公示表!$A$1:$Z$30</definedName>
    <definedName name="_xlnm.Print_Area">#N/A</definedName>
    <definedName name="_xlnm.Print_Titles">#N/A</definedName>
  </definedNames>
  <calcPr calcId="152511"/>
</workbook>
</file>

<file path=xl/calcChain.xml><?xml version="1.0" encoding="utf-8"?>
<calcChain xmlns="http://schemas.openxmlformats.org/spreadsheetml/2006/main">
  <c r="K20" i="1" l="1"/>
  <c r="U28" i="1" l="1"/>
  <c r="K28" i="1"/>
  <c r="U27" i="1"/>
  <c r="K27" i="1"/>
  <c r="U26" i="1"/>
  <c r="K26" i="1"/>
  <c r="V26" i="1" s="1"/>
  <c r="W26" i="1" s="1"/>
  <c r="U25" i="1"/>
  <c r="K25" i="1"/>
  <c r="U24" i="1"/>
  <c r="K24" i="1"/>
  <c r="U23" i="1"/>
  <c r="K23" i="1"/>
  <c r="U22" i="1"/>
  <c r="K22" i="1"/>
  <c r="V22" i="1" s="1"/>
  <c r="W22" i="1" s="1"/>
  <c r="U21" i="1"/>
  <c r="K21" i="1"/>
  <c r="U20" i="1"/>
  <c r="V21" i="1" l="1"/>
  <c r="W21" i="1" s="1"/>
  <c r="V25" i="1"/>
  <c r="W25" i="1" s="1"/>
  <c r="W20" i="1"/>
  <c r="X22" i="1"/>
  <c r="X26" i="1"/>
  <c r="V23" i="1"/>
  <c r="W23" i="1" s="1"/>
  <c r="X25" i="1"/>
  <c r="V27" i="1"/>
  <c r="W27" i="1" s="1"/>
  <c r="V20" i="1"/>
  <c r="V24" i="1"/>
  <c r="W24" i="1" s="1"/>
  <c r="V28" i="1"/>
  <c r="W28" i="1" s="1"/>
  <c r="X20" i="1" l="1"/>
  <c r="X21" i="1"/>
  <c r="X28" i="1"/>
  <c r="X24" i="1"/>
  <c r="X27" i="1"/>
  <c r="X23" i="1"/>
  <c r="U6" i="1" l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V12" i="1" l="1"/>
  <c r="V8" i="1"/>
  <c r="W8" i="1" s="1"/>
  <c r="V19" i="1"/>
  <c r="V6" i="1"/>
  <c r="V18" i="1"/>
  <c r="V14" i="1"/>
  <c r="W14" i="1" s="1"/>
  <c r="X14" i="1" s="1"/>
  <c r="V9" i="1"/>
  <c r="W9" i="1" s="1"/>
  <c r="V17" i="1"/>
  <c r="W17" i="1" s="1"/>
  <c r="V13" i="1"/>
  <c r="V16" i="1"/>
  <c r="W16" i="1" s="1"/>
  <c r="V11" i="1"/>
  <c r="V7" i="1"/>
  <c r="W7" i="1" s="1"/>
  <c r="W15" i="1"/>
  <c r="X15" i="1" s="1"/>
  <c r="W12" i="1"/>
  <c r="X12" i="1" s="1"/>
  <c r="V10" i="1"/>
  <c r="W10" i="1" s="1"/>
  <c r="X10" i="1" s="1"/>
  <c r="V15" i="1"/>
  <c r="W13" i="1"/>
  <c r="X13" i="1" s="1"/>
  <c r="W18" i="1"/>
  <c r="X18" i="1" s="1"/>
  <c r="W19" i="1"/>
  <c r="X19" i="1" s="1"/>
  <c r="W6" i="1" l="1"/>
  <c r="X6" i="1" s="1"/>
  <c r="X9" i="1"/>
  <c r="X8" i="1"/>
  <c r="X16" i="1"/>
  <c r="X17" i="1"/>
  <c r="W11" i="1"/>
  <c r="X11" i="1" s="1"/>
  <c r="X7" i="1"/>
</calcChain>
</file>

<file path=xl/sharedStrings.xml><?xml version="1.0" encoding="utf-8"?>
<sst xmlns="http://schemas.openxmlformats.org/spreadsheetml/2006/main" count="201" uniqueCount="74">
  <si>
    <t>价格依据文件号</t>
  </si>
  <si>
    <t>序号</t>
  </si>
  <si>
    <t>年级</t>
  </si>
  <si>
    <t>书名</t>
  </si>
  <si>
    <t>纸张规格（mm)</t>
  </si>
  <si>
    <t>开本</t>
  </si>
  <si>
    <t>插页</t>
  </si>
  <si>
    <t>增值税费</t>
  </si>
  <si>
    <t>印张数</t>
  </si>
  <si>
    <t>插页数</t>
  </si>
  <si>
    <t>上光、覆膜  价格</t>
  </si>
  <si>
    <t xml:space="preserve">单位名称
（加盖公章）      </t>
    <phoneticPr fontId="2" type="noConversion"/>
  </si>
  <si>
    <t>正  文</t>
  </si>
  <si>
    <t>封  面</t>
  </si>
  <si>
    <t>出版单位</t>
    <phoneticPr fontId="2" type="noConversion"/>
  </si>
  <si>
    <t>九年级下册</t>
  </si>
  <si>
    <t>信息技术</t>
    <phoneticPr fontId="2" type="noConversion"/>
  </si>
  <si>
    <t>广西科学技术出版社</t>
    <phoneticPr fontId="2" type="noConversion"/>
  </si>
  <si>
    <t>纸张克重</t>
    <phoneticPr fontId="2" type="noConversion"/>
  </si>
  <si>
    <t>正反
色数</t>
    <phoneticPr fontId="2" type="noConversion"/>
  </si>
  <si>
    <t>印张
单价</t>
    <phoneticPr fontId="2" type="noConversion"/>
  </si>
  <si>
    <t>正文
价格</t>
    <phoneticPr fontId="2" type="noConversion"/>
  </si>
  <si>
    <t>纸张
克重</t>
    <phoneticPr fontId="2" type="noConversion"/>
  </si>
  <si>
    <t>正反
色数</t>
    <phoneticPr fontId="2" type="noConversion"/>
  </si>
  <si>
    <t>插页
单价</t>
    <phoneticPr fontId="2" type="noConversion"/>
  </si>
  <si>
    <t>插页
价格</t>
    <phoneticPr fontId="2" type="noConversion"/>
  </si>
  <si>
    <t>正反
色数</t>
    <phoneticPr fontId="2" type="noConversion"/>
  </si>
  <si>
    <t>封面
单价</t>
    <phoneticPr fontId="2" type="noConversion"/>
  </si>
  <si>
    <t>封面
价格</t>
    <phoneticPr fontId="2" type="noConversion"/>
  </si>
  <si>
    <t>4+4</t>
  </si>
  <si>
    <t>105克铜版</t>
    <phoneticPr fontId="2" type="noConversion"/>
  </si>
  <si>
    <t>60克轻型</t>
    <phoneticPr fontId="2" type="noConversion"/>
  </si>
  <si>
    <t>157克铜版</t>
    <phoneticPr fontId="2" type="noConversion"/>
  </si>
  <si>
    <t>4+4</t>
    <phoneticPr fontId="2" type="noConversion"/>
  </si>
  <si>
    <t>综合实践活动·实践与探究</t>
    <phoneticPr fontId="2" type="noConversion"/>
  </si>
  <si>
    <t>综合实践活动·实践与探究</t>
    <phoneticPr fontId="2" type="noConversion"/>
  </si>
  <si>
    <t>综合实践活动·实践与探究</t>
    <phoneticPr fontId="2" type="noConversion"/>
  </si>
  <si>
    <t>上季
原定价</t>
    <phoneticPr fontId="2" type="noConversion"/>
  </si>
  <si>
    <r>
      <t xml:space="preserve">零售价格    （含税）
</t>
    </r>
    <r>
      <rPr>
        <sz val="10"/>
        <color rgb="FFFF0000"/>
        <rFont val="宋体"/>
        <family val="3"/>
        <charset val="134"/>
        <scheme val="minor"/>
      </rPr>
      <t>保留三位数</t>
    </r>
    <phoneticPr fontId="2" type="noConversion"/>
  </si>
  <si>
    <t xml:space="preserve">注：零售价格计算过程中，四舍五入，保留三位小数。零售价格计算结果精确到人民币分，按三七作五，二舍八入进位。 </t>
    <phoneticPr fontId="2" type="noConversion"/>
  </si>
  <si>
    <t>循环教材
上浮20%</t>
    <phoneticPr fontId="2" type="noConversion"/>
  </si>
  <si>
    <r>
      <t xml:space="preserve">零售价格
（含税）
</t>
    </r>
    <r>
      <rPr>
        <b/>
        <sz val="10"/>
        <color rgb="FFFF0000"/>
        <rFont val="宋体"/>
        <family val="3"/>
        <charset val="134"/>
        <scheme val="minor"/>
      </rPr>
      <t>保留两位数</t>
    </r>
    <phoneticPr fontId="2" type="noConversion"/>
  </si>
  <si>
    <t>广西科学技术出版社有限公司</t>
    <phoneticPr fontId="2" type="noConversion"/>
  </si>
  <si>
    <t>制表日期</t>
    <phoneticPr fontId="2" type="noConversion"/>
  </si>
  <si>
    <t>联系人及电话</t>
    <phoneticPr fontId="2" type="noConversion"/>
  </si>
  <si>
    <t>桂发改价格规〔2019〕1043号</t>
    <phoneticPr fontId="2" type="noConversion"/>
  </si>
  <si>
    <t xml:space="preserve">广西中小学教材零售价格公示表              </t>
    <phoneticPr fontId="2" type="noConversion"/>
  </si>
  <si>
    <t>单位：元</t>
    <phoneticPr fontId="2" type="noConversion"/>
  </si>
  <si>
    <t>韦文印
0771-5851474</t>
    <phoneticPr fontId="2" type="noConversion"/>
  </si>
  <si>
    <t>一年级（全一册）</t>
    <phoneticPr fontId="2" type="noConversion"/>
  </si>
  <si>
    <t xml:space="preserve">心理健康 </t>
    <phoneticPr fontId="2" type="noConversion"/>
  </si>
  <si>
    <t>广西科学技术出版社</t>
    <phoneticPr fontId="2" type="noConversion"/>
  </si>
  <si>
    <t>157克铜版</t>
    <phoneticPr fontId="2" type="noConversion"/>
  </si>
  <si>
    <t>4+0</t>
    <phoneticPr fontId="2" type="noConversion"/>
  </si>
  <si>
    <t>二年级（全一册）</t>
    <phoneticPr fontId="2" type="noConversion"/>
  </si>
  <si>
    <t>广西科学技术出版社</t>
    <phoneticPr fontId="2" type="noConversion"/>
  </si>
  <si>
    <t>三年级（全一册）</t>
    <phoneticPr fontId="2" type="noConversion"/>
  </si>
  <si>
    <t>四年级（全一册）</t>
    <phoneticPr fontId="2" type="noConversion"/>
  </si>
  <si>
    <t xml:space="preserve">心理健康 </t>
    <phoneticPr fontId="2" type="noConversion"/>
  </si>
  <si>
    <t>4+0</t>
    <phoneticPr fontId="2" type="noConversion"/>
  </si>
  <si>
    <t>五年级（全一册）</t>
    <phoneticPr fontId="2" type="noConversion"/>
  </si>
  <si>
    <t>六年级（全一册）</t>
    <phoneticPr fontId="2" type="noConversion"/>
  </si>
  <si>
    <t>七年级（全一册）</t>
    <phoneticPr fontId="2" type="noConversion"/>
  </si>
  <si>
    <t>八年级（全一册）</t>
    <phoneticPr fontId="2" type="noConversion"/>
  </si>
  <si>
    <t>128克铜版</t>
    <phoneticPr fontId="2" type="noConversion"/>
  </si>
  <si>
    <t>九年级（全一册）</t>
  </si>
  <si>
    <t xml:space="preserve"> </t>
  </si>
  <si>
    <t>三年级上册</t>
  </si>
  <si>
    <t>四年级上册</t>
  </si>
  <si>
    <t>五年级上册</t>
  </si>
  <si>
    <t>六年级上册</t>
  </si>
  <si>
    <t>七年级上册</t>
  </si>
  <si>
    <t>八年级上册</t>
  </si>
  <si>
    <t>九年级上册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</si>
</sst>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0_ "/>
    <numFmt numFmtId="177" formatCode="0.00_ "/>
    <numFmt numFmtId="178" formatCode="0.000"/>
    <numFmt numFmtId="179" formatCode="yyyy\-mm\-dd;@"/>
  </numFmts>
  <fonts count="12">
    <font>
      <sz val="11"/>
      <color theme="1"/>
      <name val="宋体"/>
      <family val="2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indexed="20"/>
      <name val="楷体_GB2312"/>
      <family val="3"/>
      <charset val="134"/>
    </font>
    <font>
      <sz val="10"/>
      <color theme="1"/>
      <name val="宋体"/>
      <family val="3"/>
      <charset val="134"/>
      <scheme val="minor"/>
    </font>
    <font>
      <sz val="22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b/>
      <sz val="10"/>
      <color rgb="FFFF0000"/>
      <name val="宋体"/>
      <family val="3"/>
      <charset val="134"/>
      <scheme val="minor"/>
    </font>
    <font>
      <sz val="10"/>
      <color rgb="FF0070C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>
      <alignment vertical="center"/>
    </xf>
    <xf numFmtId="0" fontId="3" fillId="2" borderId="0" applyNumberFormat="0" applyBorder="0" applyAlignment="0" applyProtection="0">
      <alignment vertical="center"/>
    </xf>
  </cellStyleXfs>
  <cellXfs count="41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 wrapText="1"/>
    </xf>
    <xf numFmtId="178" fontId="4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7" fontId="7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7" xfId="0" applyNumberFormat="1" applyFont="1" applyBorder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178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9" fontId="6" fillId="0" borderId="3" xfId="0" applyNumberFormat="1" applyFont="1" applyBorder="1" applyAlignment="1">
      <alignment horizontal="center" vertical="center" wrapText="1"/>
    </xf>
    <xf numFmtId="179" fontId="6" fillId="0" borderId="5" xfId="0" applyNumberFormat="1" applyFont="1" applyBorder="1" applyAlignment="1">
      <alignment horizontal="center" vertical="center" wrapText="1"/>
    </xf>
    <xf numFmtId="179" fontId="6" fillId="0" borderId="4" xfId="0" applyNumberFormat="1" applyFont="1" applyBorder="1" applyAlignment="1">
      <alignment horizontal="center" vertical="center" wrapText="1"/>
    </xf>
  </cellXfs>
  <cellStyles count="4">
    <cellStyle name="差 2" xfId="3"/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4"/>
  <sheetViews>
    <sheetView tabSelected="1" topLeftCell="C4" workbookViewId="0">
      <selection activeCell="Z6" sqref="Z6:Z12"/>
    </sheetView>
  </sheetViews>
  <sheetFormatPr defaultRowHeight="12"/>
  <cols>
    <col min="1" max="1" width="7.125" style="2" customWidth="1"/>
    <col min="2" max="2" width="15.25" style="2" customWidth="1"/>
    <col min="3" max="3" width="23.75" style="2" customWidth="1"/>
    <col min="4" max="4" width="17.75" style="2" customWidth="1"/>
    <col min="5" max="5" width="8.125" style="2" customWidth="1"/>
    <col min="6" max="6" width="5.875" style="2" customWidth="1"/>
    <col min="7" max="7" width="10.5" style="2" customWidth="1"/>
    <col min="8" max="8" width="7.125" style="2" customWidth="1"/>
    <col min="9" max="9" width="8.625" style="2" customWidth="1"/>
    <col min="10" max="10" width="7.125" style="2" customWidth="1"/>
    <col min="11" max="11" width="10.25" style="7" customWidth="1"/>
    <col min="12" max="16" width="7.125" style="2" customWidth="1"/>
    <col min="17" max="17" width="10.625" style="2" customWidth="1"/>
    <col min="18" max="18" width="7.125" style="2" customWidth="1"/>
    <col min="19" max="21" width="8.125" style="2" customWidth="1"/>
    <col min="22" max="22" width="8.875" style="7" customWidth="1"/>
    <col min="23" max="23" width="9" style="9" customWidth="1"/>
    <col min="24" max="24" width="12.125" style="15" customWidth="1"/>
    <col min="25" max="25" width="9" style="14"/>
    <col min="26" max="26" width="8.625" style="15" customWidth="1"/>
    <col min="27" max="16384" width="9" style="2"/>
  </cols>
  <sheetData>
    <row r="1" spans="1:26" ht="45.75" customHeight="1">
      <c r="A1" s="20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</row>
    <row r="2" spans="1:26" ht="23.25" customHeigh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6" t="s">
        <v>47</v>
      </c>
    </row>
    <row r="3" spans="1:26" ht="39.75" customHeight="1">
      <c r="A3" s="37" t="s">
        <v>11</v>
      </c>
      <c r="B3" s="37"/>
      <c r="C3" s="37" t="s">
        <v>42</v>
      </c>
      <c r="D3" s="37"/>
      <c r="E3" s="37"/>
      <c r="F3" s="21" t="s">
        <v>0</v>
      </c>
      <c r="G3" s="23"/>
      <c r="H3" s="21" t="s">
        <v>45</v>
      </c>
      <c r="I3" s="22"/>
      <c r="J3" s="22"/>
      <c r="K3" s="23"/>
      <c r="L3" s="10" t="s">
        <v>43</v>
      </c>
      <c r="M3" s="38">
        <v>44027</v>
      </c>
      <c r="N3" s="39"/>
      <c r="O3" s="39"/>
      <c r="P3" s="39"/>
      <c r="Q3" s="39"/>
      <c r="R3" s="40"/>
      <c r="S3" s="21" t="s">
        <v>44</v>
      </c>
      <c r="T3" s="23"/>
      <c r="U3" s="21" t="s">
        <v>48</v>
      </c>
      <c r="V3" s="22"/>
      <c r="W3" s="22"/>
      <c r="X3" s="23"/>
      <c r="Y3" s="35" t="s">
        <v>41</v>
      </c>
      <c r="Z3" s="33" t="s">
        <v>37</v>
      </c>
    </row>
    <row r="4" spans="1:26" ht="20.100000000000001" customHeight="1">
      <c r="A4" s="30" t="s">
        <v>1</v>
      </c>
      <c r="B4" s="30" t="s">
        <v>2</v>
      </c>
      <c r="C4" s="30" t="s">
        <v>3</v>
      </c>
      <c r="D4" s="30" t="s">
        <v>14</v>
      </c>
      <c r="E4" s="30" t="s">
        <v>4</v>
      </c>
      <c r="F4" s="30" t="s">
        <v>5</v>
      </c>
      <c r="G4" s="21" t="s">
        <v>12</v>
      </c>
      <c r="H4" s="22"/>
      <c r="I4" s="22"/>
      <c r="J4" s="22"/>
      <c r="K4" s="23"/>
      <c r="L4" s="21" t="s">
        <v>6</v>
      </c>
      <c r="M4" s="22"/>
      <c r="N4" s="22"/>
      <c r="O4" s="22"/>
      <c r="P4" s="23"/>
      <c r="Q4" s="21" t="s">
        <v>13</v>
      </c>
      <c r="R4" s="22"/>
      <c r="S4" s="22"/>
      <c r="T4" s="22"/>
      <c r="U4" s="23"/>
      <c r="V4" s="24" t="s">
        <v>40</v>
      </c>
      <c r="W4" s="26" t="s">
        <v>7</v>
      </c>
      <c r="X4" s="28" t="s">
        <v>38</v>
      </c>
      <c r="Y4" s="36"/>
      <c r="Z4" s="34"/>
    </row>
    <row r="5" spans="1:26" ht="45.75" customHeight="1">
      <c r="A5" s="31"/>
      <c r="B5" s="31"/>
      <c r="C5" s="31"/>
      <c r="D5" s="31"/>
      <c r="E5" s="31"/>
      <c r="F5" s="31"/>
      <c r="G5" s="3" t="s">
        <v>18</v>
      </c>
      <c r="H5" s="3" t="s">
        <v>19</v>
      </c>
      <c r="I5" s="3" t="s">
        <v>20</v>
      </c>
      <c r="J5" s="3" t="s">
        <v>8</v>
      </c>
      <c r="K5" s="5" t="s">
        <v>21</v>
      </c>
      <c r="L5" s="3" t="s">
        <v>22</v>
      </c>
      <c r="M5" s="3" t="s">
        <v>23</v>
      </c>
      <c r="N5" s="3" t="s">
        <v>24</v>
      </c>
      <c r="O5" s="3" t="s">
        <v>9</v>
      </c>
      <c r="P5" s="3" t="s">
        <v>25</v>
      </c>
      <c r="Q5" s="3" t="s">
        <v>22</v>
      </c>
      <c r="R5" s="3" t="s">
        <v>26</v>
      </c>
      <c r="S5" s="4" t="s">
        <v>27</v>
      </c>
      <c r="T5" s="3" t="s">
        <v>10</v>
      </c>
      <c r="U5" s="3" t="s">
        <v>28</v>
      </c>
      <c r="V5" s="25"/>
      <c r="W5" s="27"/>
      <c r="X5" s="29"/>
      <c r="Y5" s="36"/>
      <c r="Z5" s="34"/>
    </row>
    <row r="6" spans="1:26" ht="18.95" customHeight="1">
      <c r="A6" s="4">
        <v>1</v>
      </c>
      <c r="B6" s="4" t="s">
        <v>67</v>
      </c>
      <c r="C6" s="4" t="s">
        <v>16</v>
      </c>
      <c r="D6" s="4" t="s">
        <v>17</v>
      </c>
      <c r="E6" s="4">
        <v>787</v>
      </c>
      <c r="F6" s="4">
        <v>16</v>
      </c>
      <c r="G6" s="4" t="s">
        <v>30</v>
      </c>
      <c r="H6" s="4" t="s">
        <v>29</v>
      </c>
      <c r="I6" s="4">
        <v>1.2809999999999999</v>
      </c>
      <c r="J6" s="4">
        <v>3.75</v>
      </c>
      <c r="K6" s="6">
        <f t="shared" ref="K6:K28" si="0">I6*J6</f>
        <v>4.80375</v>
      </c>
      <c r="L6" s="4"/>
      <c r="M6" s="4"/>
      <c r="N6" s="4"/>
      <c r="O6" s="4"/>
      <c r="P6" s="4"/>
      <c r="Q6" s="4" t="s">
        <v>32</v>
      </c>
      <c r="R6" s="4" t="s">
        <v>33</v>
      </c>
      <c r="S6" s="4">
        <v>0.50600000000000001</v>
      </c>
      <c r="T6" s="4">
        <v>0.191</v>
      </c>
      <c r="U6" s="4">
        <f t="shared" ref="U6:U28" si="1">S6+T6</f>
        <v>0.69700000000000006</v>
      </c>
      <c r="V6" s="6">
        <f t="shared" ref="V6:V11" si="2">(K6+U6)*0.2</f>
        <v>1.10015</v>
      </c>
      <c r="W6" s="8">
        <f>(K6+U6+V6)*0.09</f>
        <v>0.59408099999999997</v>
      </c>
      <c r="X6" s="17">
        <f>K6+U6+V6+W6</f>
        <v>7.1949810000000003</v>
      </c>
      <c r="Y6" s="18">
        <v>7.2</v>
      </c>
      <c r="Z6" s="19">
        <v>7.2</v>
      </c>
    </row>
    <row r="7" spans="1:26" ht="18.95" customHeight="1">
      <c r="A7" s="4">
        <v>2</v>
      </c>
      <c r="B7" s="4" t="s">
        <v>68</v>
      </c>
      <c r="C7" s="4" t="s">
        <v>16</v>
      </c>
      <c r="D7" s="4" t="s">
        <v>17</v>
      </c>
      <c r="E7" s="4">
        <v>787</v>
      </c>
      <c r="F7" s="4">
        <v>16</v>
      </c>
      <c r="G7" s="4" t="s">
        <v>30</v>
      </c>
      <c r="H7" s="4" t="s">
        <v>29</v>
      </c>
      <c r="I7" s="4">
        <v>1.2809999999999999</v>
      </c>
      <c r="J7" s="4">
        <v>4</v>
      </c>
      <c r="K7" s="6">
        <f t="shared" si="0"/>
        <v>5.1239999999999997</v>
      </c>
      <c r="L7" s="4"/>
      <c r="M7" s="4"/>
      <c r="N7" s="4"/>
      <c r="O7" s="4"/>
      <c r="P7" s="4"/>
      <c r="Q7" s="4" t="s">
        <v>32</v>
      </c>
      <c r="R7" s="4" t="s">
        <v>33</v>
      </c>
      <c r="S7" s="4">
        <v>0.50600000000000001</v>
      </c>
      <c r="T7" s="4">
        <v>0.191</v>
      </c>
      <c r="U7" s="4">
        <f t="shared" si="1"/>
        <v>0.69700000000000006</v>
      </c>
      <c r="V7" s="6">
        <f t="shared" si="2"/>
        <v>1.1641999999999999</v>
      </c>
      <c r="W7" s="8">
        <f t="shared" ref="W7:W11" si="3">(K7+U7+V7)*0.09</f>
        <v>0.628668</v>
      </c>
      <c r="X7" s="17">
        <f t="shared" ref="X7:X11" si="4">K7+U7+V7+W7</f>
        <v>7.6138680000000001</v>
      </c>
      <c r="Y7" s="18">
        <v>7.6</v>
      </c>
      <c r="Z7" s="19">
        <v>7.6</v>
      </c>
    </row>
    <row r="8" spans="1:26" ht="18.95" customHeight="1">
      <c r="A8" s="4">
        <v>3</v>
      </c>
      <c r="B8" s="4" t="s">
        <v>69</v>
      </c>
      <c r="C8" s="4" t="s">
        <v>16</v>
      </c>
      <c r="D8" s="4" t="s">
        <v>17</v>
      </c>
      <c r="E8" s="4">
        <v>787</v>
      </c>
      <c r="F8" s="4">
        <v>16</v>
      </c>
      <c r="G8" s="4" t="s">
        <v>30</v>
      </c>
      <c r="H8" s="4" t="s">
        <v>29</v>
      </c>
      <c r="I8" s="4">
        <v>1.2809999999999999</v>
      </c>
      <c r="J8" s="4">
        <v>4</v>
      </c>
      <c r="K8" s="6">
        <f t="shared" si="0"/>
        <v>5.1239999999999997</v>
      </c>
      <c r="L8" s="4"/>
      <c r="M8" s="4"/>
      <c r="N8" s="4"/>
      <c r="O8" s="4"/>
      <c r="P8" s="4"/>
      <c r="Q8" s="4" t="s">
        <v>32</v>
      </c>
      <c r="R8" s="4" t="s">
        <v>33</v>
      </c>
      <c r="S8" s="4">
        <v>0.50600000000000001</v>
      </c>
      <c r="T8" s="4">
        <v>0.191</v>
      </c>
      <c r="U8" s="4">
        <f t="shared" si="1"/>
        <v>0.69700000000000006</v>
      </c>
      <c r="V8" s="6">
        <f t="shared" si="2"/>
        <v>1.1641999999999999</v>
      </c>
      <c r="W8" s="8">
        <f t="shared" si="3"/>
        <v>0.628668</v>
      </c>
      <c r="X8" s="17">
        <f t="shared" si="4"/>
        <v>7.6138680000000001</v>
      </c>
      <c r="Y8" s="18">
        <v>7.6</v>
      </c>
      <c r="Z8" s="19">
        <v>7.6</v>
      </c>
    </row>
    <row r="9" spans="1:26" ht="18.95" customHeight="1">
      <c r="A9" s="4">
        <v>4</v>
      </c>
      <c r="B9" s="4" t="s">
        <v>70</v>
      </c>
      <c r="C9" s="4" t="s">
        <v>16</v>
      </c>
      <c r="D9" s="4" t="s">
        <v>17</v>
      </c>
      <c r="E9" s="4">
        <v>787</v>
      </c>
      <c r="F9" s="4">
        <v>16</v>
      </c>
      <c r="G9" s="4" t="s">
        <v>30</v>
      </c>
      <c r="H9" s="4" t="s">
        <v>29</v>
      </c>
      <c r="I9" s="4">
        <v>1.2809999999999999</v>
      </c>
      <c r="J9" s="4">
        <v>3.5</v>
      </c>
      <c r="K9" s="6">
        <f t="shared" si="0"/>
        <v>4.4834999999999994</v>
      </c>
      <c r="L9" s="4"/>
      <c r="M9" s="4"/>
      <c r="N9" s="4"/>
      <c r="O9" s="4"/>
      <c r="P9" s="4"/>
      <c r="Q9" s="4" t="s">
        <v>32</v>
      </c>
      <c r="R9" s="4" t="s">
        <v>33</v>
      </c>
      <c r="S9" s="4">
        <v>0.50600000000000001</v>
      </c>
      <c r="T9" s="4">
        <v>0.191</v>
      </c>
      <c r="U9" s="4">
        <f t="shared" si="1"/>
        <v>0.69700000000000006</v>
      </c>
      <c r="V9" s="6">
        <f t="shared" si="2"/>
        <v>1.0361</v>
      </c>
      <c r="W9" s="8">
        <f t="shared" si="3"/>
        <v>0.55949399999999994</v>
      </c>
      <c r="X9" s="17">
        <f t="shared" si="4"/>
        <v>6.7760939999999996</v>
      </c>
      <c r="Y9" s="18">
        <v>6.8</v>
      </c>
      <c r="Z9" s="19">
        <v>6.8</v>
      </c>
    </row>
    <row r="10" spans="1:26" ht="18.95" customHeight="1">
      <c r="A10" s="4">
        <v>5</v>
      </c>
      <c r="B10" s="4" t="s">
        <v>71</v>
      </c>
      <c r="C10" s="4" t="s">
        <v>16</v>
      </c>
      <c r="D10" s="4" t="s">
        <v>17</v>
      </c>
      <c r="E10" s="4">
        <v>787</v>
      </c>
      <c r="F10" s="4">
        <v>16</v>
      </c>
      <c r="G10" s="4" t="s">
        <v>30</v>
      </c>
      <c r="H10" s="4" t="s">
        <v>29</v>
      </c>
      <c r="I10" s="4">
        <v>1.2809999999999999</v>
      </c>
      <c r="J10" s="4">
        <v>7.75</v>
      </c>
      <c r="K10" s="6">
        <f t="shared" si="0"/>
        <v>9.9277499999999996</v>
      </c>
      <c r="L10" s="4"/>
      <c r="M10" s="4"/>
      <c r="N10" s="4"/>
      <c r="O10" s="4"/>
      <c r="P10" s="4"/>
      <c r="Q10" s="4" t="s">
        <v>32</v>
      </c>
      <c r="R10" s="4" t="s">
        <v>33</v>
      </c>
      <c r="S10" s="4">
        <v>0.50600000000000001</v>
      </c>
      <c r="T10" s="4">
        <v>0.191</v>
      </c>
      <c r="U10" s="4">
        <f t="shared" si="1"/>
        <v>0.69700000000000006</v>
      </c>
      <c r="V10" s="6">
        <f t="shared" si="2"/>
        <v>2.1249499999999997</v>
      </c>
      <c r="W10" s="8">
        <f t="shared" si="3"/>
        <v>1.147473</v>
      </c>
      <c r="X10" s="17">
        <f t="shared" si="4"/>
        <v>13.897172999999999</v>
      </c>
      <c r="Y10" s="18">
        <v>13.9</v>
      </c>
      <c r="Z10" s="19">
        <v>13.9</v>
      </c>
    </row>
    <row r="11" spans="1:26" ht="18.95" customHeight="1">
      <c r="A11" s="4">
        <v>6</v>
      </c>
      <c r="B11" s="4" t="s">
        <v>72</v>
      </c>
      <c r="C11" s="4" t="s">
        <v>16</v>
      </c>
      <c r="D11" s="4" t="s">
        <v>17</v>
      </c>
      <c r="E11" s="4">
        <v>787</v>
      </c>
      <c r="F11" s="4">
        <v>16</v>
      </c>
      <c r="G11" s="4" t="s">
        <v>30</v>
      </c>
      <c r="H11" s="4" t="s">
        <v>29</v>
      </c>
      <c r="I11" s="4">
        <v>1.2809999999999999</v>
      </c>
      <c r="J11" s="4">
        <v>8.5</v>
      </c>
      <c r="K11" s="6">
        <f t="shared" si="0"/>
        <v>10.888499999999999</v>
      </c>
      <c r="L11" s="4"/>
      <c r="M11" s="4"/>
      <c r="N11" s="4"/>
      <c r="O11" s="4"/>
      <c r="P11" s="4"/>
      <c r="Q11" s="4" t="s">
        <v>32</v>
      </c>
      <c r="R11" s="4" t="s">
        <v>33</v>
      </c>
      <c r="S11" s="4">
        <v>0.50600000000000001</v>
      </c>
      <c r="T11" s="4">
        <v>0.191</v>
      </c>
      <c r="U11" s="4">
        <f t="shared" si="1"/>
        <v>0.69700000000000006</v>
      </c>
      <c r="V11" s="6">
        <f t="shared" si="2"/>
        <v>2.3170999999999999</v>
      </c>
      <c r="W11" s="8">
        <f t="shared" si="3"/>
        <v>1.251234</v>
      </c>
      <c r="X11" s="17">
        <f t="shared" si="4"/>
        <v>15.153834</v>
      </c>
      <c r="Y11" s="18">
        <v>15.15</v>
      </c>
      <c r="Z11" s="19">
        <v>15.15</v>
      </c>
    </row>
    <row r="12" spans="1:26" ht="18.95" customHeight="1">
      <c r="A12" s="4">
        <v>7</v>
      </c>
      <c r="B12" s="4" t="s">
        <v>73</v>
      </c>
      <c r="C12" s="4" t="s">
        <v>16</v>
      </c>
      <c r="D12" s="4" t="s">
        <v>17</v>
      </c>
      <c r="E12" s="4">
        <v>787</v>
      </c>
      <c r="F12" s="4">
        <v>16</v>
      </c>
      <c r="G12" s="4" t="s">
        <v>30</v>
      </c>
      <c r="H12" s="4" t="s">
        <v>29</v>
      </c>
      <c r="I12" s="4">
        <v>1.2809999999999999</v>
      </c>
      <c r="J12" s="4">
        <v>4.25</v>
      </c>
      <c r="K12" s="6">
        <f t="shared" si="0"/>
        <v>5.4442499999999994</v>
      </c>
      <c r="L12" s="4"/>
      <c r="M12" s="4"/>
      <c r="N12" s="4"/>
      <c r="O12" s="4"/>
      <c r="P12" s="4"/>
      <c r="Q12" s="4" t="s">
        <v>32</v>
      </c>
      <c r="R12" s="4" t="s">
        <v>33</v>
      </c>
      <c r="S12" s="4">
        <v>0.50600000000000001</v>
      </c>
      <c r="T12" s="4">
        <v>0.191</v>
      </c>
      <c r="U12" s="4">
        <f t="shared" si="1"/>
        <v>0.69700000000000006</v>
      </c>
      <c r="V12" s="6">
        <f>(K12+U12)*0.2</f>
        <v>1.2282500000000001</v>
      </c>
      <c r="W12" s="8">
        <f>(K12+U12+V12)*0.09</f>
        <v>0.66325499999999993</v>
      </c>
      <c r="X12" s="17">
        <f>K12+U12+V12+W12</f>
        <v>8.0327549999999999</v>
      </c>
      <c r="Y12" s="18">
        <v>8.0500000000000007</v>
      </c>
      <c r="Z12" s="19">
        <v>8.0500000000000007</v>
      </c>
    </row>
    <row r="13" spans="1:26" ht="18.95" customHeight="1">
      <c r="A13" s="4">
        <v>8</v>
      </c>
      <c r="B13" s="4" t="s">
        <v>67</v>
      </c>
      <c r="C13" s="4" t="s">
        <v>36</v>
      </c>
      <c r="D13" s="4" t="s">
        <v>17</v>
      </c>
      <c r="E13" s="4">
        <v>787</v>
      </c>
      <c r="F13" s="4">
        <v>16</v>
      </c>
      <c r="G13" s="4" t="s">
        <v>31</v>
      </c>
      <c r="H13" s="4" t="s">
        <v>29</v>
      </c>
      <c r="I13" s="4">
        <v>0.79600000000000004</v>
      </c>
      <c r="J13" s="4">
        <v>5.5</v>
      </c>
      <c r="K13" s="6">
        <f t="shared" si="0"/>
        <v>4.3780000000000001</v>
      </c>
      <c r="L13" s="4"/>
      <c r="M13" s="4"/>
      <c r="N13" s="4"/>
      <c r="O13" s="4"/>
      <c r="P13" s="4"/>
      <c r="Q13" s="4" t="s">
        <v>32</v>
      </c>
      <c r="R13" s="4" t="s">
        <v>33</v>
      </c>
      <c r="S13" s="4">
        <v>0.50600000000000001</v>
      </c>
      <c r="T13" s="4">
        <v>0.191</v>
      </c>
      <c r="U13" s="4">
        <f t="shared" si="1"/>
        <v>0.69700000000000006</v>
      </c>
      <c r="V13" s="6">
        <f t="shared" ref="V13:V28" si="5">(K13+U13)*0</f>
        <v>0</v>
      </c>
      <c r="W13" s="8">
        <f t="shared" ref="W13:W28" si="6">(K13+U13+V13)*0.09</f>
        <v>0.45674999999999999</v>
      </c>
      <c r="X13" s="17">
        <f t="shared" ref="X13:X28" si="7">K13+U13+V13+W13</f>
        <v>5.5317500000000006</v>
      </c>
      <c r="Y13" s="18">
        <v>5.55</v>
      </c>
      <c r="Z13" s="19">
        <v>5.55</v>
      </c>
    </row>
    <row r="14" spans="1:26" ht="18.95" customHeight="1">
      <c r="A14" s="4">
        <v>9</v>
      </c>
      <c r="B14" s="4" t="s">
        <v>68</v>
      </c>
      <c r="C14" s="4" t="s">
        <v>34</v>
      </c>
      <c r="D14" s="4" t="s">
        <v>17</v>
      </c>
      <c r="E14" s="4">
        <v>787</v>
      </c>
      <c r="F14" s="4">
        <v>16</v>
      </c>
      <c r="G14" s="4" t="s">
        <v>31</v>
      </c>
      <c r="H14" s="4" t="s">
        <v>29</v>
      </c>
      <c r="I14" s="4">
        <v>0.79600000000000004</v>
      </c>
      <c r="J14" s="4">
        <v>5.5</v>
      </c>
      <c r="K14" s="6">
        <f t="shared" si="0"/>
        <v>4.3780000000000001</v>
      </c>
      <c r="L14" s="4"/>
      <c r="M14" s="4"/>
      <c r="N14" s="4"/>
      <c r="O14" s="4"/>
      <c r="P14" s="4"/>
      <c r="Q14" s="4" t="s">
        <v>32</v>
      </c>
      <c r="R14" s="4" t="s">
        <v>33</v>
      </c>
      <c r="S14" s="4">
        <v>0.50600000000000001</v>
      </c>
      <c r="T14" s="4">
        <v>0.191</v>
      </c>
      <c r="U14" s="4">
        <f t="shared" si="1"/>
        <v>0.69700000000000006</v>
      </c>
      <c r="V14" s="6">
        <f t="shared" si="5"/>
        <v>0</v>
      </c>
      <c r="W14" s="8">
        <f t="shared" si="6"/>
        <v>0.45674999999999999</v>
      </c>
      <c r="X14" s="17">
        <f t="shared" si="7"/>
        <v>5.5317500000000006</v>
      </c>
      <c r="Y14" s="18">
        <v>5.55</v>
      </c>
      <c r="Z14" s="19">
        <v>5.55</v>
      </c>
    </row>
    <row r="15" spans="1:26" ht="18.95" customHeight="1">
      <c r="A15" s="4">
        <v>10</v>
      </c>
      <c r="B15" s="4" t="s">
        <v>69</v>
      </c>
      <c r="C15" s="4" t="s">
        <v>36</v>
      </c>
      <c r="D15" s="4" t="s">
        <v>17</v>
      </c>
      <c r="E15" s="4">
        <v>787</v>
      </c>
      <c r="F15" s="4">
        <v>16</v>
      </c>
      <c r="G15" s="4" t="s">
        <v>31</v>
      </c>
      <c r="H15" s="4" t="s">
        <v>29</v>
      </c>
      <c r="I15" s="4">
        <v>0.79600000000000004</v>
      </c>
      <c r="J15" s="4">
        <v>5.5</v>
      </c>
      <c r="K15" s="6">
        <f t="shared" si="0"/>
        <v>4.3780000000000001</v>
      </c>
      <c r="L15" s="4"/>
      <c r="M15" s="4"/>
      <c r="N15" s="4"/>
      <c r="O15" s="4"/>
      <c r="P15" s="4"/>
      <c r="Q15" s="4" t="s">
        <v>32</v>
      </c>
      <c r="R15" s="4" t="s">
        <v>33</v>
      </c>
      <c r="S15" s="4">
        <v>0.50600000000000001</v>
      </c>
      <c r="T15" s="4">
        <v>0.191</v>
      </c>
      <c r="U15" s="4">
        <f t="shared" si="1"/>
        <v>0.69700000000000006</v>
      </c>
      <c r="V15" s="6">
        <f t="shared" si="5"/>
        <v>0</v>
      </c>
      <c r="W15" s="8">
        <f t="shared" si="6"/>
        <v>0.45674999999999999</v>
      </c>
      <c r="X15" s="17">
        <f t="shared" si="7"/>
        <v>5.5317500000000006</v>
      </c>
      <c r="Y15" s="18">
        <v>5.55</v>
      </c>
      <c r="Z15" s="19">
        <v>5.55</v>
      </c>
    </row>
    <row r="16" spans="1:26" ht="18.95" customHeight="1">
      <c r="A16" s="4">
        <v>11</v>
      </c>
      <c r="B16" s="1" t="s">
        <v>70</v>
      </c>
      <c r="C16" s="4" t="s">
        <v>36</v>
      </c>
      <c r="D16" s="4" t="s">
        <v>17</v>
      </c>
      <c r="E16" s="4">
        <v>787</v>
      </c>
      <c r="F16" s="4">
        <v>16</v>
      </c>
      <c r="G16" s="4" t="s">
        <v>31</v>
      </c>
      <c r="H16" s="4" t="s">
        <v>29</v>
      </c>
      <c r="I16" s="1">
        <v>0.79600000000000004</v>
      </c>
      <c r="J16" s="1">
        <v>5.5</v>
      </c>
      <c r="K16" s="6">
        <f t="shared" si="0"/>
        <v>4.3780000000000001</v>
      </c>
      <c r="L16" s="1"/>
      <c r="M16" s="1"/>
      <c r="N16" s="1"/>
      <c r="O16" s="1"/>
      <c r="P16" s="1"/>
      <c r="Q16" s="4" t="s">
        <v>32</v>
      </c>
      <c r="R16" s="4" t="s">
        <v>33</v>
      </c>
      <c r="S16" s="1">
        <v>0.50600000000000001</v>
      </c>
      <c r="T16" s="1">
        <v>0.191</v>
      </c>
      <c r="U16" s="4">
        <f t="shared" si="1"/>
        <v>0.69700000000000006</v>
      </c>
      <c r="V16" s="6">
        <f t="shared" si="5"/>
        <v>0</v>
      </c>
      <c r="W16" s="8">
        <f t="shared" si="6"/>
        <v>0.45674999999999999</v>
      </c>
      <c r="X16" s="17">
        <f t="shared" si="7"/>
        <v>5.5317500000000006</v>
      </c>
      <c r="Y16" s="18">
        <v>5.55</v>
      </c>
      <c r="Z16" s="19">
        <v>5.55</v>
      </c>
    </row>
    <row r="17" spans="1:26" ht="18.95" customHeight="1">
      <c r="A17" s="4">
        <v>12</v>
      </c>
      <c r="B17" s="1" t="s">
        <v>71</v>
      </c>
      <c r="C17" s="4" t="s">
        <v>36</v>
      </c>
      <c r="D17" s="4" t="s">
        <v>17</v>
      </c>
      <c r="E17" s="4">
        <v>787</v>
      </c>
      <c r="F17" s="4">
        <v>16</v>
      </c>
      <c r="G17" s="4" t="s">
        <v>31</v>
      </c>
      <c r="H17" s="4" t="s">
        <v>29</v>
      </c>
      <c r="I17" s="1">
        <v>0.79600000000000004</v>
      </c>
      <c r="J17" s="1">
        <v>6</v>
      </c>
      <c r="K17" s="6">
        <f t="shared" si="0"/>
        <v>4.7759999999999998</v>
      </c>
      <c r="L17" s="1"/>
      <c r="M17" s="1"/>
      <c r="N17" s="1"/>
      <c r="O17" s="1"/>
      <c r="P17" s="1"/>
      <c r="Q17" s="4" t="s">
        <v>32</v>
      </c>
      <c r="R17" s="4" t="s">
        <v>33</v>
      </c>
      <c r="S17" s="1">
        <v>0.50600000000000001</v>
      </c>
      <c r="T17" s="1">
        <v>0.191</v>
      </c>
      <c r="U17" s="4">
        <f t="shared" si="1"/>
        <v>0.69700000000000006</v>
      </c>
      <c r="V17" s="6">
        <f t="shared" si="5"/>
        <v>0</v>
      </c>
      <c r="W17" s="8">
        <f t="shared" si="6"/>
        <v>0.49256999999999995</v>
      </c>
      <c r="X17" s="17">
        <f t="shared" si="7"/>
        <v>5.9655699999999996</v>
      </c>
      <c r="Y17" s="18">
        <v>5.95</v>
      </c>
      <c r="Z17" s="19">
        <v>5.95</v>
      </c>
    </row>
    <row r="18" spans="1:26" ht="18.95" customHeight="1">
      <c r="A18" s="4">
        <v>13</v>
      </c>
      <c r="B18" s="1" t="s">
        <v>72</v>
      </c>
      <c r="C18" s="4" t="s">
        <v>36</v>
      </c>
      <c r="D18" s="4" t="s">
        <v>17</v>
      </c>
      <c r="E18" s="4">
        <v>787</v>
      </c>
      <c r="F18" s="4">
        <v>16</v>
      </c>
      <c r="G18" s="4" t="s">
        <v>31</v>
      </c>
      <c r="H18" s="4" t="s">
        <v>29</v>
      </c>
      <c r="I18" s="1">
        <v>0.79600000000000004</v>
      </c>
      <c r="J18" s="1">
        <v>6</v>
      </c>
      <c r="K18" s="6">
        <f t="shared" si="0"/>
        <v>4.7759999999999998</v>
      </c>
      <c r="L18" s="1"/>
      <c r="M18" s="1"/>
      <c r="N18" s="1"/>
      <c r="O18" s="1"/>
      <c r="P18" s="1"/>
      <c r="Q18" s="4" t="s">
        <v>32</v>
      </c>
      <c r="R18" s="4" t="s">
        <v>33</v>
      </c>
      <c r="S18" s="1">
        <v>0.50600000000000001</v>
      </c>
      <c r="T18" s="1">
        <v>0.191</v>
      </c>
      <c r="U18" s="4">
        <f t="shared" si="1"/>
        <v>0.69700000000000006</v>
      </c>
      <c r="V18" s="6">
        <f t="shared" si="5"/>
        <v>0</v>
      </c>
      <c r="W18" s="8">
        <f t="shared" si="6"/>
        <v>0.49256999999999995</v>
      </c>
      <c r="X18" s="17">
        <f t="shared" si="7"/>
        <v>5.9655699999999996</v>
      </c>
      <c r="Y18" s="18">
        <v>5.95</v>
      </c>
      <c r="Z18" s="19">
        <v>5.95</v>
      </c>
    </row>
    <row r="19" spans="1:26" ht="18.95" customHeight="1">
      <c r="A19" s="4">
        <v>14</v>
      </c>
      <c r="B19" s="1" t="s">
        <v>15</v>
      </c>
      <c r="C19" s="4" t="s">
        <v>35</v>
      </c>
      <c r="D19" s="4" t="s">
        <v>17</v>
      </c>
      <c r="E19" s="4">
        <v>787</v>
      </c>
      <c r="F19" s="4">
        <v>16</v>
      </c>
      <c r="G19" s="4" t="s">
        <v>31</v>
      </c>
      <c r="H19" s="4" t="s">
        <v>29</v>
      </c>
      <c r="I19" s="1">
        <v>0.79600000000000004</v>
      </c>
      <c r="J19" s="1">
        <v>5.5</v>
      </c>
      <c r="K19" s="6">
        <f t="shared" si="0"/>
        <v>4.3780000000000001</v>
      </c>
      <c r="L19" s="1"/>
      <c r="M19" s="1"/>
      <c r="N19" s="1"/>
      <c r="O19" s="1"/>
      <c r="P19" s="1"/>
      <c r="Q19" s="4" t="s">
        <v>32</v>
      </c>
      <c r="R19" s="4" t="s">
        <v>33</v>
      </c>
      <c r="S19" s="1">
        <v>0.50600000000000001</v>
      </c>
      <c r="T19" s="1">
        <v>0.191</v>
      </c>
      <c r="U19" s="4">
        <f t="shared" si="1"/>
        <v>0.69700000000000006</v>
      </c>
      <c r="V19" s="6">
        <f t="shared" si="5"/>
        <v>0</v>
      </c>
      <c r="W19" s="8">
        <f t="shared" si="6"/>
        <v>0.45674999999999999</v>
      </c>
      <c r="X19" s="17">
        <f t="shared" si="7"/>
        <v>5.5317500000000006</v>
      </c>
      <c r="Y19" s="18">
        <v>5.55</v>
      </c>
      <c r="Z19" s="19">
        <v>5.55</v>
      </c>
    </row>
    <row r="20" spans="1:26" ht="18.95" customHeight="1">
      <c r="A20" s="12">
        <v>15</v>
      </c>
      <c r="B20" s="1" t="s">
        <v>49</v>
      </c>
      <c r="C20" s="1" t="s">
        <v>50</v>
      </c>
      <c r="D20" s="12" t="s">
        <v>51</v>
      </c>
      <c r="E20" s="12">
        <v>787</v>
      </c>
      <c r="F20" s="12">
        <v>16</v>
      </c>
      <c r="G20" s="13" t="s">
        <v>31</v>
      </c>
      <c r="H20" s="12" t="s">
        <v>29</v>
      </c>
      <c r="I20" s="1">
        <v>0.753</v>
      </c>
      <c r="J20" s="1">
        <v>5.75</v>
      </c>
      <c r="K20" s="6">
        <f>I20*J20</f>
        <v>4.3297499999999998</v>
      </c>
      <c r="L20" s="1"/>
      <c r="M20" s="1"/>
      <c r="N20" s="1"/>
      <c r="O20" s="1"/>
      <c r="P20" s="1"/>
      <c r="Q20" s="12" t="s">
        <v>52</v>
      </c>
      <c r="R20" s="12" t="s">
        <v>53</v>
      </c>
      <c r="S20" s="1">
        <v>0.44400000000000001</v>
      </c>
      <c r="T20" s="1">
        <v>0.191</v>
      </c>
      <c r="U20" s="12">
        <f t="shared" si="1"/>
        <v>0.63500000000000001</v>
      </c>
      <c r="V20" s="6">
        <f t="shared" si="5"/>
        <v>0</v>
      </c>
      <c r="W20" s="8">
        <f t="shared" si="6"/>
        <v>0.44682749999999993</v>
      </c>
      <c r="X20" s="17">
        <f t="shared" si="7"/>
        <v>5.4115774999999999</v>
      </c>
      <c r="Y20" s="18">
        <v>5.4</v>
      </c>
      <c r="Z20" s="19">
        <v>5.4</v>
      </c>
    </row>
    <row r="21" spans="1:26" ht="18.95" customHeight="1">
      <c r="A21" s="12">
        <v>16</v>
      </c>
      <c r="B21" s="1" t="s">
        <v>54</v>
      </c>
      <c r="C21" s="1" t="s">
        <v>50</v>
      </c>
      <c r="D21" s="12" t="s">
        <v>55</v>
      </c>
      <c r="E21" s="12">
        <v>787</v>
      </c>
      <c r="F21" s="12">
        <v>16</v>
      </c>
      <c r="G21" s="13" t="s">
        <v>31</v>
      </c>
      <c r="H21" s="12" t="s">
        <v>29</v>
      </c>
      <c r="I21" s="1">
        <v>0.753</v>
      </c>
      <c r="J21" s="1">
        <v>6</v>
      </c>
      <c r="K21" s="6">
        <f t="shared" si="0"/>
        <v>4.5179999999999998</v>
      </c>
      <c r="L21" s="1"/>
      <c r="M21" s="1"/>
      <c r="N21" s="1"/>
      <c r="O21" s="1"/>
      <c r="P21" s="1"/>
      <c r="Q21" s="12" t="s">
        <v>52</v>
      </c>
      <c r="R21" s="12" t="s">
        <v>53</v>
      </c>
      <c r="S21" s="1">
        <v>0.44400000000000001</v>
      </c>
      <c r="T21" s="1">
        <v>0.191</v>
      </c>
      <c r="U21" s="12">
        <f t="shared" si="1"/>
        <v>0.63500000000000001</v>
      </c>
      <c r="V21" s="6">
        <f t="shared" si="5"/>
        <v>0</v>
      </c>
      <c r="W21" s="8">
        <f t="shared" si="6"/>
        <v>0.46376999999999996</v>
      </c>
      <c r="X21" s="17">
        <f t="shared" si="7"/>
        <v>5.6167699999999998</v>
      </c>
      <c r="Y21" s="18">
        <v>5.6</v>
      </c>
      <c r="Z21" s="19">
        <v>5.6</v>
      </c>
    </row>
    <row r="22" spans="1:26" ht="18.95" customHeight="1">
      <c r="A22" s="12">
        <v>17</v>
      </c>
      <c r="B22" s="1" t="s">
        <v>56</v>
      </c>
      <c r="C22" s="1" t="s">
        <v>50</v>
      </c>
      <c r="D22" s="12" t="s">
        <v>51</v>
      </c>
      <c r="E22" s="12">
        <v>787</v>
      </c>
      <c r="F22" s="12">
        <v>16</v>
      </c>
      <c r="G22" s="13" t="s">
        <v>31</v>
      </c>
      <c r="H22" s="12" t="s">
        <v>29</v>
      </c>
      <c r="I22" s="1">
        <v>0.753</v>
      </c>
      <c r="J22" s="1">
        <v>5.25</v>
      </c>
      <c r="K22" s="6">
        <f t="shared" si="0"/>
        <v>3.9532500000000002</v>
      </c>
      <c r="L22" s="1"/>
      <c r="M22" s="1"/>
      <c r="N22" s="1"/>
      <c r="O22" s="1"/>
      <c r="P22" s="1"/>
      <c r="Q22" s="12" t="s">
        <v>52</v>
      </c>
      <c r="R22" s="12" t="s">
        <v>53</v>
      </c>
      <c r="S22" s="1">
        <v>0.44400000000000001</v>
      </c>
      <c r="T22" s="1">
        <v>0.191</v>
      </c>
      <c r="U22" s="12">
        <f t="shared" si="1"/>
        <v>0.63500000000000001</v>
      </c>
      <c r="V22" s="6">
        <f t="shared" si="5"/>
        <v>0</v>
      </c>
      <c r="W22" s="8">
        <f t="shared" si="6"/>
        <v>0.41294250000000005</v>
      </c>
      <c r="X22" s="17">
        <f t="shared" si="7"/>
        <v>5.0011925000000002</v>
      </c>
      <c r="Y22" s="18">
        <v>5</v>
      </c>
      <c r="Z22" s="19">
        <v>5</v>
      </c>
    </row>
    <row r="23" spans="1:26" ht="18.95" customHeight="1">
      <c r="A23" s="12">
        <v>18</v>
      </c>
      <c r="B23" s="1" t="s">
        <v>57</v>
      </c>
      <c r="C23" s="1" t="s">
        <v>58</v>
      </c>
      <c r="D23" s="12" t="s">
        <v>17</v>
      </c>
      <c r="E23" s="12">
        <v>787</v>
      </c>
      <c r="F23" s="12">
        <v>16</v>
      </c>
      <c r="G23" s="13" t="s">
        <v>31</v>
      </c>
      <c r="H23" s="12" t="s">
        <v>29</v>
      </c>
      <c r="I23" s="1">
        <v>0.753</v>
      </c>
      <c r="J23" s="1">
        <v>5.75</v>
      </c>
      <c r="K23" s="6">
        <f t="shared" si="0"/>
        <v>4.3297499999999998</v>
      </c>
      <c r="L23" s="1"/>
      <c r="M23" s="1"/>
      <c r="N23" s="1"/>
      <c r="O23" s="1"/>
      <c r="P23" s="1"/>
      <c r="Q23" s="12" t="s">
        <v>32</v>
      </c>
      <c r="R23" s="12" t="s">
        <v>59</v>
      </c>
      <c r="S23" s="1">
        <v>0.44400000000000001</v>
      </c>
      <c r="T23" s="1">
        <v>0.191</v>
      </c>
      <c r="U23" s="12">
        <f t="shared" si="1"/>
        <v>0.63500000000000001</v>
      </c>
      <c r="V23" s="6">
        <f t="shared" si="5"/>
        <v>0</v>
      </c>
      <c r="W23" s="8">
        <f t="shared" si="6"/>
        <v>0.44682749999999993</v>
      </c>
      <c r="X23" s="17">
        <f t="shared" si="7"/>
        <v>5.4115774999999999</v>
      </c>
      <c r="Y23" s="18">
        <v>5.4</v>
      </c>
      <c r="Z23" s="19">
        <v>5.4</v>
      </c>
    </row>
    <row r="24" spans="1:26" ht="18.95" customHeight="1">
      <c r="A24" s="12">
        <v>19</v>
      </c>
      <c r="B24" s="1" t="s">
        <v>60</v>
      </c>
      <c r="C24" s="1" t="s">
        <v>58</v>
      </c>
      <c r="D24" s="12" t="s">
        <v>17</v>
      </c>
      <c r="E24" s="12">
        <v>787</v>
      </c>
      <c r="F24" s="12">
        <v>16</v>
      </c>
      <c r="G24" s="13" t="s">
        <v>31</v>
      </c>
      <c r="H24" s="12" t="s">
        <v>29</v>
      </c>
      <c r="I24" s="1">
        <v>0.753</v>
      </c>
      <c r="J24" s="1">
        <v>5.25</v>
      </c>
      <c r="K24" s="6">
        <f t="shared" si="0"/>
        <v>3.9532500000000002</v>
      </c>
      <c r="L24" s="1"/>
      <c r="M24" s="1"/>
      <c r="N24" s="1"/>
      <c r="O24" s="1"/>
      <c r="P24" s="1"/>
      <c r="Q24" s="12" t="s">
        <v>32</v>
      </c>
      <c r="R24" s="12" t="s">
        <v>59</v>
      </c>
      <c r="S24" s="1">
        <v>0.44400000000000001</v>
      </c>
      <c r="T24" s="1">
        <v>0.191</v>
      </c>
      <c r="U24" s="12">
        <f t="shared" si="1"/>
        <v>0.63500000000000001</v>
      </c>
      <c r="V24" s="6">
        <f t="shared" si="5"/>
        <v>0</v>
      </c>
      <c r="W24" s="8">
        <f t="shared" si="6"/>
        <v>0.41294250000000005</v>
      </c>
      <c r="X24" s="17">
        <f>K24+U24+V24+W24</f>
        <v>5.0011925000000002</v>
      </c>
      <c r="Y24" s="18">
        <v>5</v>
      </c>
      <c r="Z24" s="19">
        <v>5</v>
      </c>
    </row>
    <row r="25" spans="1:26" ht="18.95" customHeight="1">
      <c r="A25" s="12">
        <v>20</v>
      </c>
      <c r="B25" s="1" t="s">
        <v>61</v>
      </c>
      <c r="C25" s="1" t="s">
        <v>58</v>
      </c>
      <c r="D25" s="12" t="s">
        <v>17</v>
      </c>
      <c r="E25" s="12">
        <v>787</v>
      </c>
      <c r="F25" s="12">
        <v>16</v>
      </c>
      <c r="G25" s="13" t="s">
        <v>31</v>
      </c>
      <c r="H25" s="12" t="s">
        <v>29</v>
      </c>
      <c r="I25" s="1">
        <v>0.753</v>
      </c>
      <c r="J25" s="1">
        <v>5.25</v>
      </c>
      <c r="K25" s="6">
        <f t="shared" si="0"/>
        <v>3.9532500000000002</v>
      </c>
      <c r="L25" s="1"/>
      <c r="M25" s="1"/>
      <c r="N25" s="1"/>
      <c r="O25" s="1"/>
      <c r="P25" s="1"/>
      <c r="Q25" s="12" t="s">
        <v>32</v>
      </c>
      <c r="R25" s="12" t="s">
        <v>59</v>
      </c>
      <c r="S25" s="1">
        <v>0.44400000000000001</v>
      </c>
      <c r="T25" s="1">
        <v>0.191</v>
      </c>
      <c r="U25" s="12">
        <f t="shared" si="1"/>
        <v>0.63500000000000001</v>
      </c>
      <c r="V25" s="6">
        <f t="shared" si="5"/>
        <v>0</v>
      </c>
      <c r="W25" s="8">
        <f t="shared" si="6"/>
        <v>0.41294250000000005</v>
      </c>
      <c r="X25" s="17">
        <f t="shared" si="7"/>
        <v>5.0011925000000002</v>
      </c>
      <c r="Y25" s="18">
        <v>5</v>
      </c>
      <c r="Z25" s="19">
        <v>5</v>
      </c>
    </row>
    <row r="26" spans="1:26" ht="18.95" customHeight="1">
      <c r="A26" s="12">
        <v>21</v>
      </c>
      <c r="B26" s="1" t="s">
        <v>62</v>
      </c>
      <c r="C26" s="1" t="s">
        <v>58</v>
      </c>
      <c r="D26" s="12" t="s">
        <v>17</v>
      </c>
      <c r="E26" s="12">
        <v>787</v>
      </c>
      <c r="F26" s="12">
        <v>16</v>
      </c>
      <c r="G26" s="13" t="s">
        <v>31</v>
      </c>
      <c r="H26" s="12" t="s">
        <v>29</v>
      </c>
      <c r="I26" s="1">
        <v>0.753</v>
      </c>
      <c r="J26" s="1">
        <v>5.75</v>
      </c>
      <c r="K26" s="6">
        <f t="shared" si="0"/>
        <v>4.3297499999999998</v>
      </c>
      <c r="L26" s="1"/>
      <c r="M26" s="1"/>
      <c r="N26" s="1"/>
      <c r="O26" s="1"/>
      <c r="P26" s="1"/>
      <c r="Q26" s="12" t="s">
        <v>32</v>
      </c>
      <c r="R26" s="12" t="s">
        <v>59</v>
      </c>
      <c r="S26" s="1">
        <v>0.44400000000000001</v>
      </c>
      <c r="T26" s="1">
        <v>0.191</v>
      </c>
      <c r="U26" s="12">
        <f t="shared" si="1"/>
        <v>0.63500000000000001</v>
      </c>
      <c r="V26" s="6">
        <f t="shared" si="5"/>
        <v>0</v>
      </c>
      <c r="W26" s="8">
        <f t="shared" si="6"/>
        <v>0.44682749999999993</v>
      </c>
      <c r="X26" s="17">
        <f t="shared" si="7"/>
        <v>5.4115774999999999</v>
      </c>
      <c r="Y26" s="18">
        <v>5.4</v>
      </c>
      <c r="Z26" s="19">
        <v>5.4</v>
      </c>
    </row>
    <row r="27" spans="1:26" ht="18.95" customHeight="1">
      <c r="A27" s="12">
        <v>22</v>
      </c>
      <c r="B27" s="1" t="s">
        <v>63</v>
      </c>
      <c r="C27" s="1" t="s">
        <v>58</v>
      </c>
      <c r="D27" s="12" t="s">
        <v>17</v>
      </c>
      <c r="E27" s="12">
        <v>787</v>
      </c>
      <c r="F27" s="12">
        <v>16</v>
      </c>
      <c r="G27" s="13" t="s">
        <v>31</v>
      </c>
      <c r="H27" s="12" t="s">
        <v>29</v>
      </c>
      <c r="I27" s="1">
        <v>0.753</v>
      </c>
      <c r="J27" s="1">
        <v>5.25</v>
      </c>
      <c r="K27" s="6">
        <f t="shared" si="0"/>
        <v>3.9532500000000002</v>
      </c>
      <c r="L27" s="1"/>
      <c r="M27" s="1"/>
      <c r="N27" s="1"/>
      <c r="O27" s="1"/>
      <c r="P27" s="1"/>
      <c r="Q27" s="12" t="s">
        <v>32</v>
      </c>
      <c r="R27" s="12" t="s">
        <v>59</v>
      </c>
      <c r="S27" s="1">
        <v>0.44400000000000001</v>
      </c>
      <c r="T27" s="1">
        <v>0.191</v>
      </c>
      <c r="U27" s="12">
        <f t="shared" si="1"/>
        <v>0.63500000000000001</v>
      </c>
      <c r="V27" s="6">
        <f t="shared" si="5"/>
        <v>0</v>
      </c>
      <c r="W27" s="8">
        <f t="shared" si="6"/>
        <v>0.41294250000000005</v>
      </c>
      <c r="X27" s="17">
        <f t="shared" si="7"/>
        <v>5.0011925000000002</v>
      </c>
      <c r="Y27" s="18">
        <v>5</v>
      </c>
      <c r="Z27" s="19">
        <v>5</v>
      </c>
    </row>
    <row r="28" spans="1:26" ht="18.95" customHeight="1">
      <c r="A28" s="12">
        <v>23</v>
      </c>
      <c r="B28" s="1" t="s">
        <v>65</v>
      </c>
      <c r="C28" s="1" t="s">
        <v>58</v>
      </c>
      <c r="D28" s="12" t="s">
        <v>55</v>
      </c>
      <c r="E28" s="12">
        <v>787</v>
      </c>
      <c r="F28" s="12">
        <v>16</v>
      </c>
      <c r="G28" s="13" t="s">
        <v>31</v>
      </c>
      <c r="H28" s="12" t="s">
        <v>29</v>
      </c>
      <c r="I28" s="1">
        <v>0.753</v>
      </c>
      <c r="J28" s="1">
        <v>4.75</v>
      </c>
      <c r="K28" s="6">
        <f t="shared" si="0"/>
        <v>3.5767500000000001</v>
      </c>
      <c r="L28" s="1"/>
      <c r="M28" s="1"/>
      <c r="N28" s="1"/>
      <c r="O28" s="1"/>
      <c r="P28" s="1"/>
      <c r="Q28" s="12" t="s">
        <v>64</v>
      </c>
      <c r="R28" s="12" t="s">
        <v>59</v>
      </c>
      <c r="S28" s="1">
        <v>0.40400000000000003</v>
      </c>
      <c r="T28" s="1">
        <v>0.191</v>
      </c>
      <c r="U28" s="12">
        <f t="shared" si="1"/>
        <v>0.59499999999999997</v>
      </c>
      <c r="V28" s="6">
        <f t="shared" si="5"/>
        <v>0</v>
      </c>
      <c r="W28" s="8">
        <f t="shared" si="6"/>
        <v>0.3754575</v>
      </c>
      <c r="X28" s="17">
        <f t="shared" si="7"/>
        <v>4.5472075000000007</v>
      </c>
      <c r="Y28" s="18">
        <v>4.55</v>
      </c>
      <c r="Z28" s="19">
        <v>4.55</v>
      </c>
    </row>
    <row r="29" spans="1:26" ht="18.95" customHeight="1">
      <c r="A29" s="12"/>
      <c r="B29" s="1"/>
      <c r="C29" s="1"/>
      <c r="D29" s="12"/>
      <c r="E29" s="12"/>
      <c r="F29" s="12"/>
      <c r="G29" s="1"/>
      <c r="H29" s="12"/>
      <c r="I29" s="1"/>
      <c r="J29" s="1"/>
      <c r="K29" s="6"/>
      <c r="L29" s="1"/>
      <c r="M29" s="1"/>
      <c r="N29" s="1"/>
      <c r="O29" s="1"/>
      <c r="P29" s="1"/>
      <c r="Q29" s="12"/>
      <c r="R29" s="12"/>
      <c r="S29" s="1"/>
      <c r="T29" s="1"/>
      <c r="U29" s="12"/>
      <c r="V29" s="6"/>
      <c r="W29" s="8"/>
      <c r="X29" s="17"/>
      <c r="Y29" s="18"/>
      <c r="Z29" s="19"/>
    </row>
    <row r="30" spans="1:26" ht="25.5" customHeight="1">
      <c r="A30" s="32" t="s">
        <v>39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</row>
    <row r="34" spans="7:7">
      <c r="G34" s="2" t="s">
        <v>66</v>
      </c>
    </row>
  </sheetData>
  <mergeCells count="23">
    <mergeCell ref="A30:Z30"/>
    <mergeCell ref="Z3:Z5"/>
    <mergeCell ref="Y3:Y5"/>
    <mergeCell ref="A3:B3"/>
    <mergeCell ref="C3:E3"/>
    <mergeCell ref="F3:G3"/>
    <mergeCell ref="H3:K3"/>
    <mergeCell ref="M3:R3"/>
    <mergeCell ref="S3:T3"/>
    <mergeCell ref="U3:X3"/>
    <mergeCell ref="A1:X1"/>
    <mergeCell ref="G4:K4"/>
    <mergeCell ref="L4:P4"/>
    <mergeCell ref="Q4:U4"/>
    <mergeCell ref="V4:V5"/>
    <mergeCell ref="W4:W5"/>
    <mergeCell ref="X4:X5"/>
    <mergeCell ref="A4:A5"/>
    <mergeCell ref="B4:B5"/>
    <mergeCell ref="C4:C5"/>
    <mergeCell ref="D4:D5"/>
    <mergeCell ref="E4:E5"/>
    <mergeCell ref="F4:F5"/>
  </mergeCells>
  <phoneticPr fontId="2" type="noConversion"/>
  <printOptions horizontalCentered="1"/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教材价格公示表</vt:lpstr>
      <vt:lpstr>教材价格公示表!Print_Area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2020-09-08T01:26:39Z</dcterms:modified>
</cp:coreProperties>
</file>